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итог" sheetId="12" r:id="rId1"/>
    <sheet name="1 ТПТ " sheetId="30" r:id="rId2"/>
    <sheet name="2ТПТ " sheetId="44" r:id="rId3"/>
    <sheet name="1 вода" sheetId="21" r:id="rId4"/>
    <sheet name="1 вода (к)" sheetId="26" r:id="rId5"/>
    <sheet name="2 вода " sheetId="39" r:id="rId6"/>
    <sheet name="2 вода (к) " sheetId="40" r:id="rId7"/>
    <sheet name="1 вело" sheetId="22" r:id="rId8"/>
    <sheet name="1 вело к " sheetId="28" r:id="rId9"/>
    <sheet name="2 вело " sheetId="41" r:id="rId10"/>
    <sheet name="2 вело к " sheetId="42" r:id="rId11"/>
    <sheet name="1 ориент" sheetId="33" r:id="rId12"/>
    <sheet name="2 ориент" sheetId="43" r:id="rId13"/>
    <sheet name="1 представление" sheetId="15" r:id="rId14"/>
    <sheet name="2 представление" sheetId="45" r:id="rId15"/>
    <sheet name="1 быт " sheetId="51" r:id="rId16"/>
    <sheet name="2 быт" sheetId="50" r:id="rId17"/>
    <sheet name="1 песня" sheetId="53" r:id="rId18"/>
    <sheet name="2 песня " sheetId="54" r:id="rId19"/>
  </sheets>
  <definedNames>
    <definedName name="_xlnm._FilterDatabase" localSheetId="15" hidden="1">'1 быт '!$A$7:$N$7</definedName>
    <definedName name="_xlnm._FilterDatabase" localSheetId="7" hidden="1">'1 вело'!$B$7:$AB$7</definedName>
    <definedName name="_xlnm._FilterDatabase" localSheetId="8" hidden="1">'1 вело к '!$A$8:$E$8</definedName>
    <definedName name="_xlnm._FilterDatabase" localSheetId="3" hidden="1">'1 вода'!$A$23:$P$23</definedName>
    <definedName name="_xlnm._FilterDatabase" localSheetId="4" hidden="1">'1 вода (к)'!$B$7:$F$7</definedName>
    <definedName name="_xlnm._FilterDatabase" localSheetId="17" hidden="1">'1 песня'!$A$6:$H$6</definedName>
    <definedName name="_xlnm._FilterDatabase" localSheetId="13" hidden="1">'1 представление'!$A$7:$I$7</definedName>
    <definedName name="_xlnm._FilterDatabase" localSheetId="1" hidden="1">'1 ТПТ '!$A$7:$P$7</definedName>
    <definedName name="_xlnm._FilterDatabase" localSheetId="16" hidden="1">'2 быт'!$A$7:$N$7</definedName>
    <definedName name="_xlnm._FilterDatabase" localSheetId="9" hidden="1">'2 вело '!$B$7:$AB$7</definedName>
    <definedName name="_xlnm._FilterDatabase" localSheetId="10" hidden="1">'2 вело к '!$A$7:$E$7</definedName>
    <definedName name="_xlnm._FilterDatabase" localSheetId="5" hidden="1">'2 вода '!$A$20:$P$20</definedName>
    <definedName name="_xlnm._FilterDatabase" localSheetId="6" hidden="1">'2 вода (к) '!$B$7:$F$7</definedName>
    <definedName name="_xlnm._FilterDatabase" localSheetId="18" hidden="1">'2 песня '!$A$6:$H$6</definedName>
    <definedName name="_xlnm._FilterDatabase" localSheetId="14" hidden="1">'2 представление'!$B$8:$J$8</definedName>
    <definedName name="_xlnm._FilterDatabase" localSheetId="2" hidden="1">'2ТПТ '!$A$7:$M$7</definedName>
    <definedName name="_xlnm._FilterDatabase" localSheetId="0" hidden="1">итог!$A$7:$L$7</definedName>
    <definedName name="Команды" localSheetId="15">#REF!</definedName>
    <definedName name="Команды" localSheetId="8">#REF!</definedName>
    <definedName name="Команды" localSheetId="4">#REF!</definedName>
    <definedName name="Команды" localSheetId="1">#REF!</definedName>
    <definedName name="Команды" localSheetId="16">#REF!</definedName>
    <definedName name="Команды" localSheetId="9">#REF!</definedName>
    <definedName name="Команды" localSheetId="10">#REF!</definedName>
    <definedName name="Команды" localSheetId="5">#REF!</definedName>
    <definedName name="Команды" localSheetId="6">#REF!</definedName>
    <definedName name="Команды" localSheetId="12">#REF!</definedName>
    <definedName name="Команды" localSheetId="18">#REF!</definedName>
    <definedName name="Команды" localSheetId="14">#REF!</definedName>
    <definedName name="Команды" localSheetId="2">#REF!</definedName>
    <definedName name="Команды">#REF!</definedName>
    <definedName name="лена" localSheetId="15">#REF!</definedName>
    <definedName name="лена" localSheetId="16">#REF!</definedName>
    <definedName name="лена" localSheetId="9">#REF!</definedName>
    <definedName name="лена" localSheetId="10">#REF!</definedName>
    <definedName name="лена" localSheetId="5">#REF!</definedName>
    <definedName name="лена" localSheetId="6">#REF!</definedName>
    <definedName name="лена" localSheetId="12">#REF!</definedName>
    <definedName name="лена" localSheetId="18">#REF!</definedName>
    <definedName name="лена" localSheetId="14">#REF!</definedName>
    <definedName name="лена" localSheetId="2">#REF!</definedName>
    <definedName name="лена">#REF!</definedName>
    <definedName name="ррр" localSheetId="15">#REF!</definedName>
    <definedName name="ррр" localSheetId="16">#REF!</definedName>
    <definedName name="ррр" localSheetId="9">#REF!</definedName>
    <definedName name="ррр" localSheetId="10">#REF!</definedName>
    <definedName name="ррр" localSheetId="5">#REF!</definedName>
    <definedName name="ррр" localSheetId="6">#REF!</definedName>
    <definedName name="ррр" localSheetId="12">#REF!</definedName>
    <definedName name="ррр" localSheetId="18">#REF!</definedName>
    <definedName name="ррр" localSheetId="14">#REF!</definedName>
    <definedName name="ррр" localSheetId="2">#REF!</definedName>
    <definedName name="ррр">#REF!</definedName>
  </definedNames>
  <calcPr calcId="125725"/>
</workbook>
</file>

<file path=xl/calcChain.xml><?xml version="1.0" encoding="utf-8"?>
<calcChain xmlns="http://schemas.openxmlformats.org/spreadsheetml/2006/main">
  <c r="I8" i="12"/>
  <c r="I11"/>
  <c r="I12"/>
  <c r="I13"/>
  <c r="I14"/>
  <c r="I15"/>
  <c r="I18"/>
  <c r="I10"/>
  <c r="I16"/>
  <c r="I17"/>
  <c r="G9" i="54"/>
  <c r="G7"/>
  <c r="G10"/>
  <c r="G11"/>
  <c r="G12"/>
  <c r="G13"/>
  <c r="G14"/>
  <c r="G8"/>
  <c r="G17" i="53"/>
  <c r="G11"/>
  <c r="G7"/>
  <c r="G8"/>
  <c r="G15"/>
  <c r="G12"/>
  <c r="G16"/>
  <c r="G13"/>
  <c r="G9"/>
  <c r="G10"/>
  <c r="G14"/>
  <c r="D45" i="43"/>
  <c r="E34"/>
  <c r="E30"/>
  <c r="E26"/>
  <c r="E22"/>
  <c r="E18"/>
  <c r="E14"/>
  <c r="E10"/>
  <c r="E6"/>
  <c r="E46" i="33"/>
  <c r="E42"/>
  <c r="E38"/>
  <c r="E34"/>
  <c r="E30"/>
  <c r="E26"/>
  <c r="E22"/>
  <c r="E18"/>
  <c r="E14"/>
  <c r="E10"/>
  <c r="E6"/>
  <c r="L10" i="51"/>
  <c r="L17"/>
  <c r="L9"/>
  <c r="L14"/>
  <c r="L13"/>
  <c r="L8"/>
  <c r="L12"/>
  <c r="L11"/>
  <c r="L15" i="50"/>
  <c r="L10"/>
  <c r="L14"/>
  <c r="L13"/>
  <c r="L12"/>
  <c r="L9"/>
  <c r="L11"/>
  <c r="L8"/>
  <c r="I41" i="12"/>
  <c r="I36"/>
  <c r="I40"/>
  <c r="I38"/>
  <c r="I42"/>
  <c r="I35"/>
  <c r="I37"/>
  <c r="I39"/>
  <c r="I12" i="45"/>
  <c r="I16"/>
  <c r="I15"/>
  <c r="I11"/>
  <c r="I9"/>
  <c r="I13"/>
  <c r="I10"/>
  <c r="I14"/>
  <c r="H17" i="15"/>
  <c r="H18"/>
  <c r="H16"/>
  <c r="H13"/>
  <c r="H9"/>
  <c r="H12"/>
  <c r="H10"/>
  <c r="H14"/>
  <c r="H8"/>
  <c r="H15"/>
  <c r="H11"/>
  <c r="D14" i="42"/>
  <c r="D26"/>
  <c r="D20"/>
  <c r="D8"/>
  <c r="D29"/>
  <c r="D17"/>
  <c r="D23"/>
  <c r="D11"/>
  <c r="D39" i="28"/>
  <c r="D36"/>
  <c r="D33"/>
  <c r="D27"/>
  <c r="D30"/>
  <c r="D24"/>
  <c r="D21"/>
  <c r="D18"/>
  <c r="D15"/>
  <c r="D12"/>
  <c r="D9"/>
  <c r="D20"/>
  <c r="D35"/>
  <c r="D26"/>
  <c r="D29"/>
  <c r="D23"/>
  <c r="D41"/>
  <c r="D32"/>
  <c r="D38"/>
  <c r="P35" i="22"/>
  <c r="P36"/>
  <c r="P37"/>
  <c r="P38"/>
  <c r="P39"/>
  <c r="P40"/>
  <c r="P13"/>
  <c r="F27" i="42"/>
  <c r="F26"/>
  <c r="F25"/>
  <c r="F24"/>
  <c r="F23"/>
  <c r="F13"/>
  <c r="F12"/>
  <c r="F11"/>
  <c r="W31" i="41"/>
  <c r="V31"/>
  <c r="P31"/>
  <c r="X31" s="1"/>
  <c r="W30"/>
  <c r="V30"/>
  <c r="P30"/>
  <c r="X30" s="1"/>
  <c r="W29"/>
  <c r="V29"/>
  <c r="P29"/>
  <c r="X29" s="1"/>
  <c r="W28"/>
  <c r="V28"/>
  <c r="P28"/>
  <c r="X28" s="1"/>
  <c r="W27"/>
  <c r="V27"/>
  <c r="P27"/>
  <c r="X27" s="1"/>
  <c r="W26"/>
  <c r="V26"/>
  <c r="P26"/>
  <c r="X26" s="1"/>
  <c r="W25"/>
  <c r="V25"/>
  <c r="S25"/>
  <c r="R25"/>
  <c r="P25"/>
  <c r="X25" s="1"/>
  <c r="W24"/>
  <c r="V24"/>
  <c r="P24"/>
  <c r="X24" s="1"/>
  <c r="W23"/>
  <c r="V23"/>
  <c r="P23"/>
  <c r="X23" s="1"/>
  <c r="W22"/>
  <c r="V22"/>
  <c r="S22"/>
  <c r="R22"/>
  <c r="P22"/>
  <c r="X22" s="1"/>
  <c r="W21"/>
  <c r="V21"/>
  <c r="P21"/>
  <c r="X21" s="1"/>
  <c r="W20"/>
  <c r="V20"/>
  <c r="P20"/>
  <c r="X20" s="1"/>
  <c r="W19"/>
  <c r="V19"/>
  <c r="S19"/>
  <c r="R19" s="1"/>
  <c r="P19"/>
  <c r="X19" s="1"/>
  <c r="W18"/>
  <c r="V18"/>
  <c r="P18"/>
  <c r="X18" s="1"/>
  <c r="W17"/>
  <c r="V17"/>
  <c r="P17"/>
  <c r="X17" s="1"/>
  <c r="W16"/>
  <c r="V16"/>
  <c r="S16"/>
  <c r="R16"/>
  <c r="P16"/>
  <c r="X16" s="1"/>
  <c r="W15"/>
  <c r="V15"/>
  <c r="P15"/>
  <c r="X15" s="1"/>
  <c r="W14"/>
  <c r="V14"/>
  <c r="P14"/>
  <c r="X14" s="1"/>
  <c r="W13"/>
  <c r="V13"/>
  <c r="S13"/>
  <c r="R13"/>
  <c r="P13"/>
  <c r="X13" s="1"/>
  <c r="W12"/>
  <c r="V12"/>
  <c r="P12"/>
  <c r="X12" s="1"/>
  <c r="W11"/>
  <c r="V11"/>
  <c r="P11"/>
  <c r="X11" s="1"/>
  <c r="W10"/>
  <c r="V10"/>
  <c r="S10"/>
  <c r="R10" s="1"/>
  <c r="P10"/>
  <c r="X10" s="1"/>
  <c r="W9"/>
  <c r="V9"/>
  <c r="P9"/>
  <c r="X9" s="1"/>
  <c r="W8"/>
  <c r="V8"/>
  <c r="P8"/>
  <c r="X8" s="1"/>
  <c r="P18" i="40"/>
  <c r="P17"/>
  <c r="P16"/>
  <c r="P15"/>
  <c r="E9"/>
  <c r="P14"/>
  <c r="E14"/>
  <c r="P13"/>
  <c r="E13"/>
  <c r="P12"/>
  <c r="E8"/>
  <c r="P11"/>
  <c r="E15"/>
  <c r="P10"/>
  <c r="E10"/>
  <c r="P9"/>
  <c r="E12"/>
  <c r="P8"/>
  <c r="E11"/>
  <c r="U28" i="39"/>
  <c r="T28"/>
  <c r="N28"/>
  <c r="V28" s="1"/>
  <c r="M28"/>
  <c r="U27"/>
  <c r="T27"/>
  <c r="N27"/>
  <c r="V27" s="1"/>
  <c r="M27"/>
  <c r="U26"/>
  <c r="T26"/>
  <c r="N26"/>
  <c r="V26" s="1"/>
  <c r="M26"/>
  <c r="U25"/>
  <c r="T25"/>
  <c r="N25"/>
  <c r="V25" s="1"/>
  <c r="M25"/>
  <c r="U24"/>
  <c r="T24"/>
  <c r="N24"/>
  <c r="V24" s="1"/>
  <c r="M24"/>
  <c r="U23"/>
  <c r="T23"/>
  <c r="N23"/>
  <c r="V23" s="1"/>
  <c r="M23"/>
  <c r="U22"/>
  <c r="T22"/>
  <c r="N22"/>
  <c r="V22" s="1"/>
  <c r="M22"/>
  <c r="U21"/>
  <c r="T21"/>
  <c r="N21"/>
  <c r="V21" s="1"/>
  <c r="M21"/>
  <c r="U15"/>
  <c r="T15"/>
  <c r="N15"/>
  <c r="V15" s="1"/>
  <c r="M15"/>
  <c r="U14"/>
  <c r="T14"/>
  <c r="N14"/>
  <c r="V14" s="1"/>
  <c r="M14"/>
  <c r="U13"/>
  <c r="T13"/>
  <c r="N13"/>
  <c r="V13" s="1"/>
  <c r="M13"/>
  <c r="U12"/>
  <c r="T12"/>
  <c r="N12"/>
  <c r="V12" s="1"/>
  <c r="M12"/>
  <c r="U11"/>
  <c r="T11"/>
  <c r="N11"/>
  <c r="V11" s="1"/>
  <c r="M11"/>
  <c r="U10"/>
  <c r="T10"/>
  <c r="N10"/>
  <c r="V10" s="1"/>
  <c r="M10"/>
  <c r="U9"/>
  <c r="T9"/>
  <c r="N9"/>
  <c r="V9" s="1"/>
  <c r="M9"/>
  <c r="U8"/>
  <c r="T8"/>
  <c r="N8"/>
  <c r="AA8" s="1"/>
  <c r="M8"/>
  <c r="K35" i="12"/>
  <c r="K37"/>
  <c r="K38"/>
  <c r="K41"/>
  <c r="K39"/>
  <c r="K40"/>
  <c r="K42"/>
  <c r="K36"/>
  <c r="K8"/>
  <c r="K16"/>
  <c r="K15"/>
  <c r="K11"/>
  <c r="K10"/>
  <c r="K14"/>
  <c r="K17"/>
  <c r="K18"/>
  <c r="K13"/>
  <c r="K12"/>
  <c r="K9"/>
  <c r="I9"/>
  <c r="W12" i="39" l="1"/>
  <c r="W13"/>
  <c r="Y13" s="1"/>
  <c r="W14"/>
  <c r="W15"/>
  <c r="Y15" s="1"/>
  <c r="W21"/>
  <c r="W22"/>
  <c r="Y22" s="1"/>
  <c r="W23"/>
  <c r="W24"/>
  <c r="Y24" s="1"/>
  <c r="W25"/>
  <c r="W26"/>
  <c r="O26" s="1"/>
  <c r="X26" s="1"/>
  <c r="W27"/>
  <c r="Y21" i="41"/>
  <c r="Y24"/>
  <c r="Q24" s="1"/>
  <c r="Z24" s="1"/>
  <c r="W28" i="39"/>
  <c r="O28" s="1"/>
  <c r="X28" s="1"/>
  <c r="V8"/>
  <c r="W8" s="1"/>
  <c r="Y8" i="41"/>
  <c r="Y9"/>
  <c r="Y10"/>
  <c r="Y12"/>
  <c r="Y15"/>
  <c r="Y18"/>
  <c r="Y19"/>
  <c r="Y20"/>
  <c r="Y22"/>
  <c r="Y23"/>
  <c r="Y25"/>
  <c r="Y27"/>
  <c r="Y30"/>
  <c r="AA21"/>
  <c r="Q21"/>
  <c r="Z21" s="1"/>
  <c r="Y11"/>
  <c r="Y13"/>
  <c r="Y14"/>
  <c r="Y16"/>
  <c r="Y17"/>
  <c r="Y26"/>
  <c r="Y28"/>
  <c r="Y29"/>
  <c r="Y31"/>
  <c r="O12" i="39"/>
  <c r="X12" s="1"/>
  <c r="Y12"/>
  <c r="O14"/>
  <c r="X14" s="1"/>
  <c r="Y14"/>
  <c r="O15"/>
  <c r="X15" s="1"/>
  <c r="O21"/>
  <c r="X21" s="1"/>
  <c r="Y21"/>
  <c r="O22"/>
  <c r="X22" s="1"/>
  <c r="O23"/>
  <c r="X23" s="1"/>
  <c r="Y23"/>
  <c r="O25"/>
  <c r="X25" s="1"/>
  <c r="Y25"/>
  <c r="O27"/>
  <c r="X27" s="1"/>
  <c r="Y27"/>
  <c r="W9"/>
  <c r="W10"/>
  <c r="W11"/>
  <c r="E16" i="26"/>
  <c r="E11"/>
  <c r="E18"/>
  <c r="E15"/>
  <c r="E17"/>
  <c r="E9"/>
  <c r="E14"/>
  <c r="E10"/>
  <c r="E13"/>
  <c r="E8"/>
  <c r="E12"/>
  <c r="N30" i="21"/>
  <c r="V30" s="1"/>
  <c r="N31"/>
  <c r="V31" s="1"/>
  <c r="N29"/>
  <c r="V29" s="1"/>
  <c r="N25"/>
  <c r="V25" s="1"/>
  <c r="N26"/>
  <c r="V26" s="1"/>
  <c r="N28"/>
  <c r="V28" s="1"/>
  <c r="N34"/>
  <c r="V34" s="1"/>
  <c r="N27"/>
  <c r="V27" s="1"/>
  <c r="N33"/>
  <c r="V33" s="1"/>
  <c r="N32"/>
  <c r="V32" s="1"/>
  <c r="N24"/>
  <c r="V24" s="1"/>
  <c r="N9"/>
  <c r="V9" s="1"/>
  <c r="N12"/>
  <c r="V12" s="1"/>
  <c r="N14"/>
  <c r="V14" s="1"/>
  <c r="N16"/>
  <c r="V16" s="1"/>
  <c r="N18"/>
  <c r="V18" s="1"/>
  <c r="N15"/>
  <c r="V15" s="1"/>
  <c r="N11"/>
  <c r="V11" s="1"/>
  <c r="N13"/>
  <c r="V13" s="1"/>
  <c r="N10"/>
  <c r="V10" s="1"/>
  <c r="N17"/>
  <c r="V17" s="1"/>
  <c r="N11" i="30"/>
  <c r="N15"/>
  <c r="N12"/>
  <c r="N14"/>
  <c r="N13"/>
  <c r="N10"/>
  <c r="N8"/>
  <c r="N18"/>
  <c r="N9"/>
  <c r="N16"/>
  <c r="N17"/>
  <c r="O13" i="39" l="1"/>
  <c r="X13" s="1"/>
  <c r="Y28"/>
  <c r="Y26"/>
  <c r="O24"/>
  <c r="X24" s="1"/>
  <c r="AA24" i="41"/>
  <c r="Y8" i="39"/>
  <c r="O8"/>
  <c r="X8" s="1"/>
  <c r="AA31" i="41"/>
  <c r="Q31"/>
  <c r="Z31" s="1"/>
  <c r="AA28"/>
  <c r="Q28"/>
  <c r="Z28" s="1"/>
  <c r="AA16"/>
  <c r="Q16"/>
  <c r="Z16" s="1"/>
  <c r="AA11"/>
  <c r="Q11"/>
  <c r="Z11" s="1"/>
  <c r="AA29"/>
  <c r="Q29"/>
  <c r="AA26"/>
  <c r="Q26"/>
  <c r="AA17"/>
  <c r="Q17"/>
  <c r="AA14"/>
  <c r="Q14"/>
  <c r="AA13"/>
  <c r="Q13"/>
  <c r="AA23"/>
  <c r="Q23"/>
  <c r="AA20"/>
  <c r="Q20"/>
  <c r="AA18"/>
  <c r="Q18"/>
  <c r="Z18" s="1"/>
  <c r="AA15"/>
  <c r="Q15"/>
  <c r="Z15" s="1"/>
  <c r="AA12"/>
  <c r="Q12"/>
  <c r="Z12" s="1"/>
  <c r="AA10"/>
  <c r="Q10"/>
  <c r="Z10" s="1"/>
  <c r="AA8"/>
  <c r="Q8"/>
  <c r="AA30"/>
  <c r="Q30"/>
  <c r="Z30" s="1"/>
  <c r="AA27"/>
  <c r="Q27"/>
  <c r="Z27" s="1"/>
  <c r="AA25"/>
  <c r="Q25"/>
  <c r="Z25" s="1"/>
  <c r="AA22"/>
  <c r="Q22"/>
  <c r="Z22" s="1"/>
  <c r="AA19"/>
  <c r="Q19"/>
  <c r="Z19" s="1"/>
  <c r="AA9"/>
  <c r="S21" s="1"/>
  <c r="Q9"/>
  <c r="Z9" s="1"/>
  <c r="S24"/>
  <c r="O11" i="39"/>
  <c r="X11" s="1"/>
  <c r="Y11"/>
  <c r="O9"/>
  <c r="X9" s="1"/>
  <c r="Y9"/>
  <c r="X18"/>
  <c r="O10"/>
  <c r="X10" s="1"/>
  <c r="Y10"/>
  <c r="P11" i="22"/>
  <c r="X11" s="1"/>
  <c r="P12"/>
  <c r="X12" s="1"/>
  <c r="X13"/>
  <c r="P17"/>
  <c r="X17" s="1"/>
  <c r="P18"/>
  <c r="X18" s="1"/>
  <c r="P19"/>
  <c r="X19" s="1"/>
  <c r="P26"/>
  <c r="X26" s="1"/>
  <c r="P27"/>
  <c r="X27" s="1"/>
  <c r="P28"/>
  <c r="X28" s="1"/>
  <c r="P29"/>
  <c r="X29" s="1"/>
  <c r="P30"/>
  <c r="X30" s="1"/>
  <c r="P31"/>
  <c r="X31" s="1"/>
  <c r="P23"/>
  <c r="X23" s="1"/>
  <c r="P24"/>
  <c r="X24" s="1"/>
  <c r="P25"/>
  <c r="X25" s="1"/>
  <c r="X35"/>
  <c r="X36"/>
  <c r="X37"/>
  <c r="P8"/>
  <c r="X8" s="1"/>
  <c r="P9"/>
  <c r="X9" s="1"/>
  <c r="P10"/>
  <c r="X10" s="1"/>
  <c r="X38"/>
  <c r="X39"/>
  <c r="X40"/>
  <c r="P20"/>
  <c r="X20" s="1"/>
  <c r="P21"/>
  <c r="X21" s="1"/>
  <c r="P22"/>
  <c r="X22" s="1"/>
  <c r="P14"/>
  <c r="X14" s="1"/>
  <c r="P15"/>
  <c r="X15" s="1"/>
  <c r="P16"/>
  <c r="X16" s="1"/>
  <c r="P32"/>
  <c r="X32" s="1"/>
  <c r="P33"/>
  <c r="X33" s="1"/>
  <c r="P34"/>
  <c r="X34" s="1"/>
  <c r="W11"/>
  <c r="W12"/>
  <c r="W13"/>
  <c r="W17"/>
  <c r="W18"/>
  <c r="W19"/>
  <c r="W26"/>
  <c r="W27"/>
  <c r="W28"/>
  <c r="W29"/>
  <c r="W30"/>
  <c r="W31"/>
  <c r="W23"/>
  <c r="W24"/>
  <c r="W25"/>
  <c r="W35"/>
  <c r="W36"/>
  <c r="W37"/>
  <c r="W8"/>
  <c r="W9"/>
  <c r="W10"/>
  <c r="W38"/>
  <c r="W39"/>
  <c r="W40"/>
  <c r="W20"/>
  <c r="W21"/>
  <c r="W22"/>
  <c r="W14"/>
  <c r="W15"/>
  <c r="W16"/>
  <c r="W32"/>
  <c r="W33"/>
  <c r="W34"/>
  <c r="V11"/>
  <c r="V12"/>
  <c r="V13"/>
  <c r="V17"/>
  <c r="V18"/>
  <c r="V19"/>
  <c r="V26"/>
  <c r="V27"/>
  <c r="V28"/>
  <c r="V29"/>
  <c r="V30"/>
  <c r="V31"/>
  <c r="V23"/>
  <c r="V24"/>
  <c r="V25"/>
  <c r="V35"/>
  <c r="V36"/>
  <c r="V37"/>
  <c r="V8"/>
  <c r="V9"/>
  <c r="V10"/>
  <c r="V38"/>
  <c r="V39"/>
  <c r="V40"/>
  <c r="V20"/>
  <c r="V21"/>
  <c r="V22"/>
  <c r="V14"/>
  <c r="V15"/>
  <c r="V16"/>
  <c r="V32"/>
  <c r="V33"/>
  <c r="V34"/>
  <c r="M32" i="21"/>
  <c r="M33"/>
  <c r="M27"/>
  <c r="M34"/>
  <c r="U34"/>
  <c r="T34"/>
  <c r="U33"/>
  <c r="T33"/>
  <c r="M28"/>
  <c r="U32"/>
  <c r="T32"/>
  <c r="U31"/>
  <c r="T31"/>
  <c r="U30"/>
  <c r="T30"/>
  <c r="M26"/>
  <c r="U29"/>
  <c r="T29"/>
  <c r="M25"/>
  <c r="U28"/>
  <c r="T28"/>
  <c r="M29"/>
  <c r="U27"/>
  <c r="T27"/>
  <c r="M31"/>
  <c r="U26"/>
  <c r="T26"/>
  <c r="M30"/>
  <c r="U25"/>
  <c r="T25"/>
  <c r="U24"/>
  <c r="T24"/>
  <c r="M24"/>
  <c r="N8"/>
  <c r="AA8" s="1"/>
  <c r="M8"/>
  <c r="U16"/>
  <c r="T16"/>
  <c r="M16"/>
  <c r="U14"/>
  <c r="T14"/>
  <c r="M14"/>
  <c r="U12"/>
  <c r="T12"/>
  <c r="M12"/>
  <c r="U9"/>
  <c r="T9"/>
  <c r="M9"/>
  <c r="U17"/>
  <c r="T17"/>
  <c r="M17"/>
  <c r="U10"/>
  <c r="T10"/>
  <c r="M10"/>
  <c r="U13"/>
  <c r="T13"/>
  <c r="M13"/>
  <c r="U11"/>
  <c r="T11"/>
  <c r="M11"/>
  <c r="U15"/>
  <c r="T15"/>
  <c r="M15"/>
  <c r="U18"/>
  <c r="T18"/>
  <c r="M18"/>
  <c r="U8"/>
  <c r="T8"/>
  <c r="Q22" i="39" l="1"/>
  <c r="Q13"/>
  <c r="Q25"/>
  <c r="Q8"/>
  <c r="Z8" i="41"/>
  <c r="B8"/>
  <c r="Z20"/>
  <c r="B20"/>
  <c r="Z23"/>
  <c r="B23"/>
  <c r="Z14"/>
  <c r="B14"/>
  <c r="Z17"/>
  <c r="B17"/>
  <c r="Z26"/>
  <c r="B26"/>
  <c r="Z29"/>
  <c r="B29"/>
  <c r="Z13"/>
  <c r="B11"/>
  <c r="Q15" i="39"/>
  <c r="Q24"/>
  <c r="X5"/>
  <c r="Q28"/>
  <c r="Q9"/>
  <c r="S9" i="41"/>
  <c r="S28"/>
  <c r="S8"/>
  <c r="S12"/>
  <c r="S31"/>
  <c r="S11"/>
  <c r="S27"/>
  <c r="S30"/>
  <c r="S15"/>
  <c r="S18"/>
  <c r="S20"/>
  <c r="S23"/>
  <c r="S14"/>
  <c r="S17"/>
  <c r="R17" s="1"/>
  <c r="S26"/>
  <c r="S29"/>
  <c r="R29" s="1"/>
  <c r="R21"/>
  <c r="Z5"/>
  <c r="Q12" i="39"/>
  <c r="Q14"/>
  <c r="Q21"/>
  <c r="Q26"/>
  <c r="Q10"/>
  <c r="Q23"/>
  <c r="Q27"/>
  <c r="Q11"/>
  <c r="W26" i="21"/>
  <c r="Y26" s="1"/>
  <c r="W29"/>
  <c r="W31"/>
  <c r="Y31" s="1"/>
  <c r="W33"/>
  <c r="V8"/>
  <c r="W8" s="1"/>
  <c r="O8" s="1"/>
  <c r="X8" s="1"/>
  <c r="Y33" i="22"/>
  <c r="Q33" s="1"/>
  <c r="Z33" s="1"/>
  <c r="Y15"/>
  <c r="Q15" s="1"/>
  <c r="Y21"/>
  <c r="Q21" s="1"/>
  <c r="Z21" s="1"/>
  <c r="Y39"/>
  <c r="Q39" s="1"/>
  <c r="Y34"/>
  <c r="AA34" s="1"/>
  <c r="Y32"/>
  <c r="Q32" s="1"/>
  <c r="Y16"/>
  <c r="AA16" s="1"/>
  <c r="Y14"/>
  <c r="AA14" s="1"/>
  <c r="Y22"/>
  <c r="Q22" s="1"/>
  <c r="Y20"/>
  <c r="AA20" s="1"/>
  <c r="Y40"/>
  <c r="Q40" s="1"/>
  <c r="Y38"/>
  <c r="Q38" s="1"/>
  <c r="Z38" s="1"/>
  <c r="Q34"/>
  <c r="Y9"/>
  <c r="Y36"/>
  <c r="Y24"/>
  <c r="Y30"/>
  <c r="Y27"/>
  <c r="Y18"/>
  <c r="Y12"/>
  <c r="Y10"/>
  <c r="Y8"/>
  <c r="Y37"/>
  <c r="Y35"/>
  <c r="Y25"/>
  <c r="Y23"/>
  <c r="Y31"/>
  <c r="Y29"/>
  <c r="Y28"/>
  <c r="Y26"/>
  <c r="Y19"/>
  <c r="Y17"/>
  <c r="Y13"/>
  <c r="Q13" s="1"/>
  <c r="Y11"/>
  <c r="Y29" i="21"/>
  <c r="Y33"/>
  <c r="O33"/>
  <c r="W24"/>
  <c r="W25"/>
  <c r="O25" s="1"/>
  <c r="W27"/>
  <c r="W28"/>
  <c r="O28" s="1"/>
  <c r="X33" s="1"/>
  <c r="W30"/>
  <c r="O30" s="1"/>
  <c r="W32"/>
  <c r="W34"/>
  <c r="W18"/>
  <c r="W11"/>
  <c r="W17"/>
  <c r="W14"/>
  <c r="W15"/>
  <c r="W13"/>
  <c r="W10"/>
  <c r="W9"/>
  <c r="W12"/>
  <c r="W16"/>
  <c r="Z39" i="22" l="1"/>
  <c r="B38"/>
  <c r="Z32"/>
  <c r="B32"/>
  <c r="R26" i="41"/>
  <c r="R14"/>
  <c r="R20"/>
  <c r="R15"/>
  <c r="R30"/>
  <c r="R23"/>
  <c r="R18"/>
  <c r="R27"/>
  <c r="AA22" i="22"/>
  <c r="Q16"/>
  <c r="Z16" s="1"/>
  <c r="R24" i="41"/>
  <c r="W5" i="39"/>
  <c r="W18"/>
  <c r="R31" i="41"/>
  <c r="R11"/>
  <c r="R12"/>
  <c r="R28"/>
  <c r="R8"/>
  <c r="Y5"/>
  <c r="R9"/>
  <c r="AA15" i="22"/>
  <c r="AA33"/>
  <c r="AA40"/>
  <c r="Y8" i="21"/>
  <c r="O34"/>
  <c r="O32"/>
  <c r="O29"/>
  <c r="AA39" i="22"/>
  <c r="AA21"/>
  <c r="O11" i="21"/>
  <c r="X11" s="1"/>
  <c r="Y11"/>
  <c r="O17"/>
  <c r="X17" s="1"/>
  <c r="Y17"/>
  <c r="O14"/>
  <c r="X14" s="1"/>
  <c r="Y14"/>
  <c r="O18"/>
  <c r="X18" s="1"/>
  <c r="Y18"/>
  <c r="P16" i="26"/>
  <c r="AA38" i="22"/>
  <c r="Q20"/>
  <c r="Z20" s="1"/>
  <c r="Q14"/>
  <c r="AA32"/>
  <c r="AA13"/>
  <c r="Z13"/>
  <c r="AA19"/>
  <c r="Q19"/>
  <c r="Z19" s="1"/>
  <c r="AA28"/>
  <c r="Q28"/>
  <c r="AA31"/>
  <c r="Q31"/>
  <c r="Z31" s="1"/>
  <c r="AA25"/>
  <c r="Q25"/>
  <c r="Z25" s="1"/>
  <c r="AA37"/>
  <c r="Q37"/>
  <c r="Z37" s="1"/>
  <c r="AA10"/>
  <c r="Q10"/>
  <c r="Z10" s="1"/>
  <c r="AA11"/>
  <c r="Q11"/>
  <c r="AA17"/>
  <c r="Q17"/>
  <c r="Z17" s="1"/>
  <c r="AA26"/>
  <c r="Q26"/>
  <c r="Z26" s="1"/>
  <c r="AA29"/>
  <c r="Q29"/>
  <c r="AA23"/>
  <c r="Q23"/>
  <c r="AA35"/>
  <c r="Q35"/>
  <c r="Z35" s="1"/>
  <c r="AA8"/>
  <c r="Q8"/>
  <c r="AA12"/>
  <c r="Q12"/>
  <c r="AA18"/>
  <c r="Q18"/>
  <c r="AA27"/>
  <c r="Q27"/>
  <c r="Z27" s="1"/>
  <c r="AA30"/>
  <c r="Q30"/>
  <c r="Z30" s="1"/>
  <c r="AA24"/>
  <c r="Q24"/>
  <c r="Z24" s="1"/>
  <c r="AA36"/>
  <c r="Q36"/>
  <c r="AA9"/>
  <c r="Q9"/>
  <c r="Z9" s="1"/>
  <c r="Z40"/>
  <c r="Z15"/>
  <c r="Z22"/>
  <c r="Z34"/>
  <c r="S10"/>
  <c r="O27" i="21"/>
  <c r="Y32"/>
  <c r="X32"/>
  <c r="Y28"/>
  <c r="X28"/>
  <c r="Y25"/>
  <c r="X25"/>
  <c r="Y24"/>
  <c r="O24"/>
  <c r="X24" s="1"/>
  <c r="Y34"/>
  <c r="X34"/>
  <c r="Y30"/>
  <c r="O26"/>
  <c r="X30" s="1"/>
  <c r="Y27"/>
  <c r="O31"/>
  <c r="Y9"/>
  <c r="O9"/>
  <c r="X9" s="1"/>
  <c r="Y16"/>
  <c r="O16"/>
  <c r="X16" s="1"/>
  <c r="Y10"/>
  <c r="O10"/>
  <c r="X10" s="1"/>
  <c r="Y15"/>
  <c r="O15"/>
  <c r="X15" s="1"/>
  <c r="Y12"/>
  <c r="O12"/>
  <c r="X12" s="1"/>
  <c r="Y13"/>
  <c r="O13"/>
  <c r="X13" s="1"/>
  <c r="X27" l="1"/>
  <c r="Z8" i="22"/>
  <c r="B8"/>
  <c r="B20"/>
  <c r="Z14"/>
  <c r="B14"/>
  <c r="Z29"/>
  <c r="B29"/>
  <c r="Z36"/>
  <c r="B35"/>
  <c r="Z28"/>
  <c r="B26"/>
  <c r="Z23"/>
  <c r="B23"/>
  <c r="Z18"/>
  <c r="B17"/>
  <c r="Z11"/>
  <c r="B11"/>
  <c r="X31" i="21"/>
  <c r="X26"/>
  <c r="X29"/>
  <c r="X5"/>
  <c r="P9" i="26"/>
  <c r="P15"/>
  <c r="P22"/>
  <c r="P12"/>
  <c r="P18"/>
  <c r="P21"/>
  <c r="P10"/>
  <c r="P13"/>
  <c r="P17"/>
  <c r="P20"/>
  <c r="P8"/>
  <c r="P11"/>
  <c r="P14"/>
  <c r="P19"/>
  <c r="Q26" i="21"/>
  <c r="Q29"/>
  <c r="Q33"/>
  <c r="Q27"/>
  <c r="Q30"/>
  <c r="Q34"/>
  <c r="Q24"/>
  <c r="Q25"/>
  <c r="Q28"/>
  <c r="Q32"/>
  <c r="Q31"/>
  <c r="Z12" i="22"/>
  <c r="S22"/>
  <c r="S40"/>
  <c r="S25"/>
  <c r="S19"/>
  <c r="S37"/>
  <c r="S15"/>
  <c r="S28"/>
  <c r="S34"/>
  <c r="S31"/>
  <c r="S13"/>
  <c r="S11"/>
  <c r="S8"/>
  <c r="S12"/>
  <c r="S36"/>
  <c r="S16"/>
  <c r="S27"/>
  <c r="S26"/>
  <c r="S32"/>
  <c r="S21"/>
  <c r="S18"/>
  <c r="S24"/>
  <c r="S39"/>
  <c r="S20"/>
  <c r="S35"/>
  <c r="S14"/>
  <c r="S38"/>
  <c r="S9"/>
  <c r="S29"/>
  <c r="S17"/>
  <c r="S23"/>
  <c r="S30"/>
  <c r="S33"/>
  <c r="Q13" i="21"/>
  <c r="Q12"/>
  <c r="Q15"/>
  <c r="Q10"/>
  <c r="Q16"/>
  <c r="Q18"/>
  <c r="Q14"/>
  <c r="Q9"/>
  <c r="Q8"/>
  <c r="Q11"/>
  <c r="Q17"/>
  <c r="X21" l="1"/>
  <c r="Y5" i="22"/>
  <c r="W21" i="21"/>
  <c r="R10" i="22"/>
  <c r="R19"/>
  <c r="R14"/>
  <c r="R20"/>
  <c r="R39"/>
  <c r="R24"/>
  <c r="R21"/>
  <c r="R34"/>
  <c r="R36"/>
  <c r="R37"/>
  <c r="R22"/>
  <c r="R25"/>
  <c r="R31"/>
  <c r="R9"/>
  <c r="R38"/>
  <c r="R35"/>
  <c r="R28"/>
  <c r="R16"/>
  <c r="R8"/>
  <c r="R13"/>
  <c r="R15"/>
  <c r="R40"/>
  <c r="R33"/>
  <c r="R17"/>
  <c r="R18"/>
  <c r="R26"/>
  <c r="R12"/>
  <c r="R11"/>
  <c r="R30"/>
  <c r="R23"/>
  <c r="R29"/>
  <c r="R32"/>
  <c r="R27"/>
  <c r="W5" i="21"/>
  <c r="Z5" i="22" l="1"/>
</calcChain>
</file>

<file path=xl/sharedStrings.xml><?xml version="1.0" encoding="utf-8"?>
<sst xmlns="http://schemas.openxmlformats.org/spreadsheetml/2006/main" count="1008" uniqueCount="309">
  <si>
    <t>Команда</t>
  </si>
  <si>
    <t>Место</t>
  </si>
  <si>
    <t xml:space="preserve">ТОК "Высокий берег", Столбцовский район </t>
  </si>
  <si>
    <t>Результат</t>
  </si>
  <si>
    <t>Относительный результат, %</t>
  </si>
  <si>
    <t>Спортивная программа</t>
  </si>
  <si>
    <t>место</t>
  </si>
  <si>
    <t>техника пешеходного туризма</t>
  </si>
  <si>
    <t>техника водного туризма</t>
  </si>
  <si>
    <t>техника велосипедного туризма</t>
  </si>
  <si>
    <t>08-10.09.2017 г.</t>
  </si>
  <si>
    <t xml:space="preserve">Конкурсная программа </t>
  </si>
  <si>
    <t>туристские навыки и быт</t>
  </si>
  <si>
    <t>Фамилия, Имя</t>
  </si>
  <si>
    <t>Время</t>
  </si>
  <si>
    <t>навесная переправа</t>
  </si>
  <si>
    <t>переправа по бревну</t>
  </si>
  <si>
    <t>транспартировка пострадавшего</t>
  </si>
  <si>
    <t>гать</t>
  </si>
  <si>
    <t>параллельные веревки</t>
  </si>
  <si>
    <t>маятник</t>
  </si>
  <si>
    <t>вязка узлов</t>
  </si>
  <si>
    <t>лично</t>
  </si>
  <si>
    <t>в/к</t>
  </si>
  <si>
    <t>баллов</t>
  </si>
  <si>
    <t>секунд</t>
  </si>
  <si>
    <t>мин</t>
  </si>
  <si>
    <t>сек</t>
  </si>
  <si>
    <t>штр_сек</t>
  </si>
  <si>
    <t>сумма_сек</t>
  </si>
  <si>
    <t>результат без в/к</t>
  </si>
  <si>
    <t>сумма_сек_без_вк</t>
  </si>
  <si>
    <t xml:space="preserve">Главный судья                                                                                     </t>
  </si>
  <si>
    <t>В.В.Модель</t>
  </si>
  <si>
    <t xml:space="preserve">Главный секретарь                                                                           </t>
  </si>
  <si>
    <t>Е.Г.Кочегарова</t>
  </si>
  <si>
    <t xml:space="preserve">сумма штрафов </t>
  </si>
  <si>
    <t>штрафное время на воротах</t>
  </si>
  <si>
    <t>Смешанный экипаж:</t>
  </si>
  <si>
    <t>Мужской экипаж:</t>
  </si>
  <si>
    <t>смешанный экипаж</t>
  </si>
  <si>
    <t>мужской экипаж</t>
  </si>
  <si>
    <t>времени</t>
  </si>
  <si>
    <t>штрафное время на фигурах</t>
  </si>
  <si>
    <t>сумма</t>
  </si>
  <si>
    <t>результат</t>
  </si>
  <si>
    <t>В.В.Модель /НК/</t>
  </si>
  <si>
    <t>Е.Г.Кочегарова /НК/</t>
  </si>
  <si>
    <t>ТОК"Высокий берег"</t>
  </si>
  <si>
    <t xml:space="preserve">В.В. Модель </t>
  </si>
  <si>
    <t xml:space="preserve">Главный секретарь                                   Е.Г.Кочегарова                                        </t>
  </si>
  <si>
    <t xml:space="preserve">Главный секретарь                          Е.Г.Кочегарова                                        </t>
  </si>
  <si>
    <t>Фамилия Имя</t>
  </si>
  <si>
    <t>ХIХ спартакиада работников аппаратов республиканских органов государственного управления (туристский слёт)</t>
  </si>
  <si>
    <t>03-05.08.2018 г.</t>
  </si>
  <si>
    <t>представление команды</t>
  </si>
  <si>
    <t xml:space="preserve">конкурс песни </t>
  </si>
  <si>
    <t>спортивное ориентирование</t>
  </si>
  <si>
    <t xml:space="preserve">∑ мест </t>
  </si>
  <si>
    <t>∑ мест конкурсной программы</t>
  </si>
  <si>
    <t>Национальный банк РБ</t>
  </si>
  <si>
    <t>Министерство антимонопольного регулирования и торговли РБ</t>
  </si>
  <si>
    <t>Министерство транспорта и коммуникаций РБ</t>
  </si>
  <si>
    <t>Концерн "Белнефтехим"</t>
  </si>
  <si>
    <t>Министерство промышленности РБ</t>
  </si>
  <si>
    <t>Министерство по налогам и сборам РБ</t>
  </si>
  <si>
    <t>Министерство экономики РБ</t>
  </si>
  <si>
    <t>Аппарат совета министров РБ</t>
  </si>
  <si>
    <t>Министерство здравоохранения РБ</t>
  </si>
  <si>
    <t>Министерство труда и социальной защиты РБ</t>
  </si>
  <si>
    <t>Министерство юстиции РБ</t>
  </si>
  <si>
    <t>СВОДНЫЙ ПРОТОКОЛ  /ГРУППА 1/</t>
  </si>
  <si>
    <t>Главный судья:                                                 В.В. Модель./НК/</t>
  </si>
  <si>
    <t>Главный секретарь:                                          Е.Г.Кочегарова /НК/</t>
  </si>
  <si>
    <t>СВОДНЫЙ ПРОТОКОЛ  /ГРУППА 2/</t>
  </si>
  <si>
    <t>Министерство культуры РБ</t>
  </si>
  <si>
    <t>Национальный центр правовой информации РБ</t>
  </si>
  <si>
    <t>Министерство связи и информации РБ</t>
  </si>
  <si>
    <t>Министерство иностранных дел РБ</t>
  </si>
  <si>
    <t>Национальный центр законодательства и правовых исследований РБ</t>
  </si>
  <si>
    <t>Государственная инспекция по охране животного мира РБ</t>
  </si>
  <si>
    <t>Министерство природных ресурсов и охраны окружающей среды РБ</t>
  </si>
  <si>
    <t>Государственный комитет по имуществу РБ</t>
  </si>
  <si>
    <t>03-5.08.2018г.</t>
  </si>
  <si>
    <t>Техника водного туризма /группа 1/</t>
  </si>
  <si>
    <t>Техника велосипедного туризма /группа 1/</t>
  </si>
  <si>
    <t xml:space="preserve"> 
03-05.08.2018                                                                       </t>
  </si>
  <si>
    <t>Ориентирование /Группа 1/</t>
  </si>
  <si>
    <t>Техника пешеходного туризма /группа 1/</t>
  </si>
  <si>
    <t>Техника пешеходного туризма /группа 2/</t>
  </si>
  <si>
    <t>Техника водного туризма /группа 2/</t>
  </si>
  <si>
    <t>Техника велосипедного туризма /группа 2/</t>
  </si>
  <si>
    <t>Министерство связи и информации</t>
  </si>
  <si>
    <t>Нац центр правовой информации РБ</t>
  </si>
  <si>
    <t xml:space="preserve">Гос ком по имуществу </t>
  </si>
  <si>
    <t xml:space="preserve">Мин прир рес и охр окр среды </t>
  </si>
  <si>
    <t>Нац центр зак и прав исследований</t>
  </si>
  <si>
    <t>Ориентирование /группа 2/</t>
  </si>
  <si>
    <t>Чернякевич Олег</t>
  </si>
  <si>
    <t>Червонный Кирилл</t>
  </si>
  <si>
    <t>Чудаева Екатерина</t>
  </si>
  <si>
    <t>Гиржон Андрей</t>
  </si>
  <si>
    <t>Гралько Виталий</t>
  </si>
  <si>
    <t>Кракасевич Екатерина</t>
  </si>
  <si>
    <t xml:space="preserve">Министерство по налогам и сборам </t>
  </si>
  <si>
    <t>Стефаненко Марина</t>
  </si>
  <si>
    <t>Стефаненко Марина, Лапшин Кирилл</t>
  </si>
  <si>
    <t>Лапшин Кирилл</t>
  </si>
  <si>
    <t>Щербин Марина</t>
  </si>
  <si>
    <t>Лобач Алексей</t>
  </si>
  <si>
    <t>Чехлов Виктор</t>
  </si>
  <si>
    <t>Гордей Виталий</t>
  </si>
  <si>
    <t>Самохвалова Ольга</t>
  </si>
  <si>
    <t>Сувалов Валентин, Чернякевич Олег, Романенко Юлия, Ковш Евгения</t>
  </si>
  <si>
    <t>Суша Татьяна, Пашук Степан</t>
  </si>
  <si>
    <t>Чернякевич Олег, Пашук Степан</t>
  </si>
  <si>
    <t>Хомченко Герман</t>
  </si>
  <si>
    <t>Матейко Екатерина</t>
  </si>
  <si>
    <t>Коваленко Инга</t>
  </si>
  <si>
    <t>Червонный Кирилл Брюханов Денис</t>
  </si>
  <si>
    <t>Шаляпин Александр</t>
  </si>
  <si>
    <t>Комик Илья</t>
  </si>
  <si>
    <t>Буяк Елена</t>
  </si>
  <si>
    <t>Молчун Ксения</t>
  </si>
  <si>
    <t>Подоляк Владимир, Гралько Виталий</t>
  </si>
  <si>
    <t>Гралько Виталий, Буяк Елена, Кракасевич Екатерина, Подоляк Владимир</t>
  </si>
  <si>
    <t>Гралько Виталий, Конон Надежда</t>
  </si>
  <si>
    <t xml:space="preserve">Министерство иностранных дел </t>
  </si>
  <si>
    <t>Ильюхин Дмитрий, Авраменко Андрей</t>
  </si>
  <si>
    <t>Авдей Юлия</t>
  </si>
  <si>
    <t>Курамшин Никита</t>
  </si>
  <si>
    <t>Ильюхин Дмитрий</t>
  </si>
  <si>
    <t>Ганарович Янина</t>
  </si>
  <si>
    <t>Авраменко Андрей</t>
  </si>
  <si>
    <t>Пытлякова Анастасия</t>
  </si>
  <si>
    <t xml:space="preserve">Гос инспекция охр жив и раст мира </t>
  </si>
  <si>
    <t>Бурак Артур</t>
  </si>
  <si>
    <t>Семченко Сергей</t>
  </si>
  <si>
    <t>Ковинько Юлия</t>
  </si>
  <si>
    <t>Ходор Геннадий</t>
  </si>
  <si>
    <t>Дичковский Андрей</t>
  </si>
  <si>
    <t>Янковская Анжелика</t>
  </si>
  <si>
    <t>Ходор Геннадий, Янковская Анжелика</t>
  </si>
  <si>
    <t>Государственная инспекция  охраны животного и растительного мира РБ</t>
  </si>
  <si>
    <t>Гос инспекция охраны животного и растительного мира РБ</t>
  </si>
  <si>
    <t>Котова Ирина, Бурак Артур</t>
  </si>
  <si>
    <t>Ермолович Кирилл</t>
  </si>
  <si>
    <t>Троцкая Анастасия</t>
  </si>
  <si>
    <t>Крупко Светлана</t>
  </si>
  <si>
    <t>Дичковский Андрей, Ешмантович Лилия, Козырев Глеб, Янковская Анжелина</t>
  </si>
  <si>
    <t>Батура Александр</t>
  </si>
  <si>
    <t>Вишневский Олег</t>
  </si>
  <si>
    <t>Герасименко Алеся</t>
  </si>
  <si>
    <t xml:space="preserve">Министерство связи и информации </t>
  </si>
  <si>
    <t>Ивашкевич Юрий</t>
  </si>
  <si>
    <t>Родин Александр</t>
  </si>
  <si>
    <t>Носко Наталья</t>
  </si>
  <si>
    <t>Альбино Родригес Наталья</t>
  </si>
  <si>
    <t>Авсянский Михаил</t>
  </si>
  <si>
    <t>Флоринский Максим</t>
  </si>
  <si>
    <t>Писаков Юрий</t>
  </si>
  <si>
    <t>Солодухин Дмитрий</t>
  </si>
  <si>
    <t>Сытова Любовь</t>
  </si>
  <si>
    <t>Нац центр законодательства и правовых исследований РБ</t>
  </si>
  <si>
    <t>Полещук Дмитрий</t>
  </si>
  <si>
    <t>Дылевич Инна</t>
  </si>
  <si>
    <t>Шилин Дмитрий</t>
  </si>
  <si>
    <t>Милевский Владимир</t>
  </si>
  <si>
    <t>Синельникова Елена</t>
  </si>
  <si>
    <t>Балаева Наталья</t>
  </si>
  <si>
    <t>Лаппо Олег</t>
  </si>
  <si>
    <t>Богачев Алексей</t>
  </si>
  <si>
    <t>Вежновеуц Иван, Богачев Алексей, Приемко Дарья, Суханова Ольга</t>
  </si>
  <si>
    <t>Живолковский Вадим, Полуян Диана</t>
  </si>
  <si>
    <t>Махнач Екатерина</t>
  </si>
  <si>
    <t>Калтович Владимир</t>
  </si>
  <si>
    <t>Золтухина Анастасия</t>
  </si>
  <si>
    <t>Коваленко Дмитрий</t>
  </si>
  <si>
    <t>Хиль Михаил</t>
  </si>
  <si>
    <t>Грушковский Анатолий, Балаева Наталья, Лаппо Олег, Орещенко Марина</t>
  </si>
  <si>
    <t>Леончик Сергей, Колос Павел, Подлозная Екатерина, Чубай Ирина</t>
  </si>
  <si>
    <t>Леончик Сергей, Чубай Ирина</t>
  </si>
  <si>
    <t>Леончик Сергей</t>
  </si>
  <si>
    <t>Колос Павел</t>
  </si>
  <si>
    <t>Подлозная Екатерина</t>
  </si>
  <si>
    <t>Чубай Ирина</t>
  </si>
  <si>
    <t>Денисик Татьяна, Лаппо Олег</t>
  </si>
  <si>
    <t>Петрашевич Денис</t>
  </si>
  <si>
    <t>Петлёха Александр</t>
  </si>
  <si>
    <t>Марач Наталья</t>
  </si>
  <si>
    <t>Метельский Павел</t>
  </si>
  <si>
    <t>Глебович Татьяна</t>
  </si>
  <si>
    <t>Семашко Елена, Полещук Дмитрий</t>
  </si>
  <si>
    <t>Диско Виталий, Ханевский Александр</t>
  </si>
  <si>
    <t>Косов Андрей</t>
  </si>
  <si>
    <t>Ляшко Анастасия</t>
  </si>
  <si>
    <t>Ковалев Илья, Захарова Екатерина, Середюк Сергей, Глебович Татьяна</t>
  </si>
  <si>
    <t>Панкратова Анастасия, Грицук Ольга, Ивашкевич Юрий, Ермаков Дмитрий</t>
  </si>
  <si>
    <t>Воскобойникова Вероника</t>
  </si>
  <si>
    <t>Ковалев Илья</t>
  </si>
  <si>
    <t>Фабрисенко Александр</t>
  </si>
  <si>
    <t>Федореева Ольга</t>
  </si>
  <si>
    <t>Панкратова Анастасия</t>
  </si>
  <si>
    <t>Ковалев Илья, Сивенков Василий</t>
  </si>
  <si>
    <t>Ковалёв Илья, Глебович Татьяна</t>
  </si>
  <si>
    <t>Середюк Сергей</t>
  </si>
  <si>
    <t xml:space="preserve">Азаркевич Наталья </t>
  </si>
  <si>
    <t>Меликов Максим</t>
  </si>
  <si>
    <t>Куроленя Александр</t>
  </si>
  <si>
    <t>Силивонец Роман</t>
  </si>
  <si>
    <t>Малиновская Наталья</t>
  </si>
  <si>
    <t>Власевский Евгений</t>
  </si>
  <si>
    <t>Синельников Денис</t>
  </si>
  <si>
    <t>Толпеко Майя</t>
  </si>
  <si>
    <t>Толпеко Майя, Власевский Евгений, Синельников Денис, Шедко Татьяна</t>
  </si>
  <si>
    <t>Касьяненко Владимир, Толпеко Майя</t>
  </si>
  <si>
    <t>Касьяненко Владимир, Чернецкий Александр</t>
  </si>
  <si>
    <t>Шедко Татьяна</t>
  </si>
  <si>
    <t>Талпеко Майя</t>
  </si>
  <si>
    <t>Коваленко Дмитрий, Старокожева Светлана</t>
  </si>
  <si>
    <t>Гончар Андрей, Фомин Владимир</t>
  </si>
  <si>
    <t>Высоцкий Владимир, Фомин Владимир, Довмант Ольга, Капытовская Мария</t>
  </si>
  <si>
    <t>Высоцкий Владими</t>
  </si>
  <si>
    <t>Козлов Артем</t>
  </si>
  <si>
    <t>Довмант Ольга</t>
  </si>
  <si>
    <t>Мельник Татьяна</t>
  </si>
  <si>
    <t>Карчевский Иван</t>
  </si>
  <si>
    <t>Докукина Алена</t>
  </si>
  <si>
    <t>Кривцова Татьяна</t>
  </si>
  <si>
    <t>Авсянский Михаил, Флоринский максим, Носкевич Лариса, Фещенко Ольга</t>
  </si>
  <si>
    <t>Авсянский Михаил, Новак Александр</t>
  </si>
  <si>
    <t>Шевцова Александра,  Карчевский Иван</t>
  </si>
  <si>
    <t>Холод Марина</t>
  </si>
  <si>
    <t>Сытова Любовь, Солодухин Дмитрий</t>
  </si>
  <si>
    <t>Солодухин Дмитрий, Писаков Юрий</t>
  </si>
  <si>
    <t>Писаков Юрий, Боровик Наталья, Костин Виталий, Сытова Любовь</t>
  </si>
  <si>
    <t>Щербин Павел, Машарский Кирилл, Быкова Ольга, Кишко Анна</t>
  </si>
  <si>
    <t>Погодина Татьяна, Борисенко Андрей</t>
  </si>
  <si>
    <t>Щербин Павел, Борисенко Андрей</t>
  </si>
  <si>
    <t>Машарский Кирилл</t>
  </si>
  <si>
    <t>Богославец Дмитрий</t>
  </si>
  <si>
    <t>Быкова Ольга</t>
  </si>
  <si>
    <t>Грушковский Анатолий</t>
  </si>
  <si>
    <t>Стаховская ольга</t>
  </si>
  <si>
    <t>Ходжаев Александр</t>
  </si>
  <si>
    <t>Якубовская Яна</t>
  </si>
  <si>
    <t>Мудревский Андрей</t>
  </si>
  <si>
    <t>Сумма 3-х уч</t>
  </si>
  <si>
    <t xml:space="preserve">Министерство транспорта и коммуникаций </t>
  </si>
  <si>
    <t xml:space="preserve">Министерство труда и социальной защиты </t>
  </si>
  <si>
    <t>МАРТ</t>
  </si>
  <si>
    <t xml:space="preserve">Главный секретарь                               Е.Г.Кочегарова                                        </t>
  </si>
  <si>
    <t xml:space="preserve">Министерство промышленности </t>
  </si>
  <si>
    <t xml:space="preserve"> Концерн "Белнефтехим"</t>
  </si>
  <si>
    <t>Министерство труда и социальной защитыРБ</t>
  </si>
  <si>
    <t>сумма  баллов</t>
  </si>
  <si>
    <t>штраф</t>
  </si>
  <si>
    <t>превышение врем</t>
  </si>
  <si>
    <t>Название команды</t>
  </si>
  <si>
    <t>судья</t>
  </si>
  <si>
    <t>Национальный  центр  законодательства и правовых исследований РБ</t>
  </si>
  <si>
    <t>Государственный комитет  по имуществу РБ</t>
  </si>
  <si>
    <t>Министерство связи и информатизации РБ</t>
  </si>
  <si>
    <t>Грицук Ольга, Зайцев Виктор</t>
  </si>
  <si>
    <t>Петрашкевич Денис</t>
  </si>
  <si>
    <t>Пилипчук Андрей</t>
  </si>
  <si>
    <t>Ворожбицкая Оксана</t>
  </si>
  <si>
    <t>Козырев Глеб</t>
  </si>
  <si>
    <t>03-05.08.2018г.</t>
  </si>
  <si>
    <t>Пилипчук Андрей, Короткий Сергей</t>
  </si>
  <si>
    <t>Марач Наталья, Пилипчук Андрей</t>
  </si>
  <si>
    <t>Туристские навыки и быт /группа 1/</t>
  </si>
  <si>
    <t>Туристские навыки и быт /группа 2/</t>
  </si>
  <si>
    <t>Фелиппов Павел</t>
  </si>
  <si>
    <t>Суханова Ольга</t>
  </si>
  <si>
    <t>Довгялло Марина</t>
  </si>
  <si>
    <t>Вареник Андрей</t>
  </si>
  <si>
    <t>Коробцова Екатерина</t>
  </si>
  <si>
    <t>Команды</t>
  </si>
  <si>
    <t>Зайцев Виктор, Ивашкевич Юрий</t>
  </si>
  <si>
    <t>финиш</t>
  </si>
  <si>
    <t>старт</t>
  </si>
  <si>
    <t>КП</t>
  </si>
  <si>
    <t xml:space="preserve">Главный секретарь                      Е.Г.Кочегарова                                        </t>
  </si>
  <si>
    <t>Сизов Владимир, Лапшин Кирилл</t>
  </si>
  <si>
    <t>Картун Андрей, Богачев Алексей</t>
  </si>
  <si>
    <t>Леончик Сергей, Колос Павел</t>
  </si>
  <si>
    <t>Куроленя Алексей, Калиновская Анастасия</t>
  </si>
  <si>
    <t>Ермолович Кирилл, Вага Андрей</t>
  </si>
  <si>
    <t>Куроленя Алексей, Гаряник Сергей</t>
  </si>
  <si>
    <t>Ходор Геннадий, Дичковский Андрей</t>
  </si>
  <si>
    <t>Березовский Александр, Пилипчук Андрей, Марач Наталья, Ворожбицкая Оксана</t>
  </si>
  <si>
    <t>сумма баллов</t>
  </si>
  <si>
    <t>Конкурса на лучшее представление команды /группа 2/</t>
  </si>
  <si>
    <t>Конкурс на лучшее представление команды /группа 1/</t>
  </si>
  <si>
    <t>Конкурс песни "Год малой родины" /группа 1/</t>
  </si>
  <si>
    <t>Конкурс песни "Год малой родины" /группа 2/</t>
  </si>
  <si>
    <t>Аппарат Совета Министров РБ</t>
  </si>
  <si>
    <t>Петлеха Александр</t>
  </si>
  <si>
    <t>Мычко Елена</t>
  </si>
  <si>
    <t>Государственная инспекция  охраны животного и раститедьного  мира при Президенте РБ</t>
  </si>
  <si>
    <t>Стефаненко Марина, Лапшин Кирилл, Перегут Инга, Бугаевич Олег</t>
  </si>
  <si>
    <t>Ильина Юлия, Авдей Юлия, Ильюхин Дмитрий, Курамшин Никита</t>
  </si>
  <si>
    <t>Авраменко Андрей, Ильина Юлия</t>
  </si>
  <si>
    <t xml:space="preserve">  </t>
  </si>
  <si>
    <t>Куроленя Александр, Малиновская Наталья, Коробцова Екатерина, Таряник Сергей</t>
  </si>
  <si>
    <t>DNS</t>
  </si>
  <si>
    <t>Бурак Артур, Ермалович Кирилл, Мычко Елена, Котова Ирина</t>
  </si>
  <si>
    <t>Полещук Дмитрий, Диско Виталий, Якимович Валентина,  Дылевич Инна</t>
  </si>
</sst>
</file>

<file path=xl/styles.xml><?xml version="1.0" encoding="utf-8"?>
<styleSheet xmlns="http://schemas.openxmlformats.org/spreadsheetml/2006/main">
  <numFmts count="5">
    <numFmt numFmtId="6" formatCode="#,##0&quot;р.&quot;;[Red]\-#,##0&quot;р.&quot;"/>
    <numFmt numFmtId="164" formatCode="0.0"/>
    <numFmt numFmtId="165" formatCode="mm:ss.00"/>
    <numFmt numFmtId="166" formatCode="mm:ss.0;@"/>
    <numFmt numFmtId="167" formatCode="[$-F400]h:mm:ss\ AM/PM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b/>
      <sz val="15"/>
      <name val="Arial Cyr"/>
      <charset val="204"/>
    </font>
    <font>
      <sz val="8"/>
      <name val="Times New Roman"/>
      <family val="1"/>
      <charset val="204"/>
    </font>
    <font>
      <sz val="10"/>
      <color rgb="FFFF0000"/>
      <name val="Arial Cyr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i/>
      <sz val="14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1"/>
      <name val="Arial Cyr"/>
      <charset val="204"/>
    </font>
    <font>
      <sz val="16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5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Arial Cyr"/>
      <charset val="204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0"/>
      <name val="Arial Cyr"/>
      <charset val="204"/>
    </font>
    <font>
      <sz val="10"/>
      <color theme="0"/>
      <name val="Arial Cyr"/>
      <charset val="204"/>
    </font>
    <font>
      <sz val="8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4"/>
      <color rgb="FFFF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530">
    <xf numFmtId="0" fontId="0" fillId="0" borderId="0" xfId="0"/>
    <xf numFmtId="0" fontId="5" fillId="0" borderId="0" xfId="1" applyFont="1" applyAlignment="1">
      <alignment vertical="center"/>
    </xf>
    <xf numFmtId="0" fontId="6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10" fillId="0" borderId="0" xfId="2"/>
    <xf numFmtId="0" fontId="12" fillId="0" borderId="0" xfId="2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6" fillId="0" borderId="0" xfId="2" applyFont="1" applyAlignment="1">
      <alignment horizontal="center"/>
    </xf>
    <xf numFmtId="0" fontId="10" fillId="0" borderId="0" xfId="2" applyFill="1"/>
    <xf numFmtId="0" fontId="16" fillId="0" borderId="0" xfId="2" applyFont="1" applyAlignment="1">
      <alignment horizontal="center" wrapText="1"/>
    </xf>
    <xf numFmtId="0" fontId="16" fillId="0" borderId="0" xfId="2" applyFont="1" applyBorder="1" applyAlignment="1"/>
    <xf numFmtId="0" fontId="16" fillId="0" borderId="0" xfId="2" applyFont="1" applyBorder="1" applyAlignment="1">
      <alignment horizontal="center"/>
    </xf>
    <xf numFmtId="0" fontId="10" fillId="0" borderId="0" xfId="2" applyAlignment="1">
      <alignment horizontal="center"/>
    </xf>
    <xf numFmtId="0" fontId="19" fillId="0" borderId="0" xfId="2" applyFont="1" applyFill="1" applyAlignment="1">
      <alignment horizontal="center" vertical="center"/>
    </xf>
    <xf numFmtId="0" fontId="19" fillId="0" borderId="0" xfId="2" applyFont="1" applyFill="1" applyAlignment="1">
      <alignment vertical="center"/>
    </xf>
    <xf numFmtId="47" fontId="10" fillId="0" borderId="0" xfId="2" applyNumberFormat="1" applyFill="1"/>
    <xf numFmtId="47" fontId="12" fillId="0" borderId="8" xfId="2" applyNumberFormat="1" applyFont="1" applyFill="1" applyBorder="1" applyAlignment="1">
      <alignment horizontal="center" vertical="center"/>
    </xf>
    <xf numFmtId="164" fontId="20" fillId="0" borderId="8" xfId="2" applyNumberFormat="1" applyFont="1" applyFill="1" applyBorder="1" applyAlignment="1">
      <alignment horizontal="center" vertical="center" wrapText="1"/>
    </xf>
    <xf numFmtId="0" fontId="10" fillId="0" borderId="0" xfId="2" applyFill="1" applyAlignment="1">
      <alignment horizontal="center"/>
    </xf>
    <xf numFmtId="2" fontId="12" fillId="3" borderId="8" xfId="2" applyNumberFormat="1" applyFont="1" applyFill="1" applyBorder="1" applyAlignment="1">
      <alignment horizontal="center" vertical="center"/>
    </xf>
    <xf numFmtId="0" fontId="10" fillId="0" borderId="0" xfId="2" applyNumberFormat="1" applyFill="1"/>
    <xf numFmtId="0" fontId="10" fillId="0" borderId="0" xfId="2" applyFill="1" applyAlignment="1">
      <alignment horizontal="center" vertical="center"/>
    </xf>
    <xf numFmtId="6" fontId="10" fillId="0" borderId="0" xfId="2" applyNumberFormat="1" applyFill="1" applyAlignment="1">
      <alignment horizontal="center"/>
    </xf>
    <xf numFmtId="0" fontId="10" fillId="4" borderId="0" xfId="2" applyFill="1"/>
    <xf numFmtId="0" fontId="10" fillId="0" borderId="0" xfId="2" applyNumberFormat="1"/>
    <xf numFmtId="0" fontId="10" fillId="0" borderId="0" xfId="2" applyFill="1" applyAlignment="1">
      <alignment horizontal="left"/>
    </xf>
    <xf numFmtId="0" fontId="10" fillId="3" borderId="0" xfId="2" applyFill="1"/>
    <xf numFmtId="6" fontId="10" fillId="0" borderId="0" xfId="2" applyNumberFormat="1" applyFill="1" applyAlignment="1">
      <alignment horizontal="left"/>
    </xf>
    <xf numFmtId="0" fontId="10" fillId="2" borderId="0" xfId="2" applyFill="1"/>
    <xf numFmtId="0" fontId="21" fillId="0" borderId="0" xfId="2" applyFont="1" applyFill="1" applyAlignment="1">
      <alignment horizontal="left"/>
    </xf>
    <xf numFmtId="0" fontId="21" fillId="0" borderId="0" xfId="2" applyFont="1" applyFill="1" applyAlignment="1">
      <alignment horizontal="center"/>
    </xf>
    <xf numFmtId="0" fontId="21" fillId="0" borderId="0" xfId="2" applyFont="1" applyFill="1"/>
    <xf numFmtId="0" fontId="21" fillId="5" borderId="0" xfId="2" applyFont="1" applyFill="1"/>
    <xf numFmtId="0" fontId="21" fillId="3" borderId="0" xfId="2" applyFont="1" applyFill="1"/>
    <xf numFmtId="0" fontId="12" fillId="0" borderId="0" xfId="2" applyFont="1" applyBorder="1" applyAlignment="1">
      <alignment horizontal="left" vertical="center"/>
    </xf>
    <xf numFmtId="47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2" fontId="12" fillId="0" borderId="0" xfId="2" applyNumberFormat="1" applyFont="1" applyBorder="1" applyAlignment="1">
      <alignment horizontal="center" vertical="center"/>
    </xf>
    <xf numFmtId="1" fontId="12" fillId="0" borderId="0" xfId="2" applyNumberFormat="1" applyFont="1" applyBorder="1" applyAlignment="1">
      <alignment horizontal="center" vertical="center"/>
    </xf>
    <xf numFmtId="0" fontId="12" fillId="0" borderId="0" xfId="2" applyFont="1" applyAlignment="1"/>
    <xf numFmtId="0" fontId="12" fillId="0" borderId="0" xfId="2" applyFont="1" applyFill="1" applyBorder="1" applyAlignment="1">
      <alignment horizontal="center"/>
    </xf>
    <xf numFmtId="0" fontId="12" fillId="0" borderId="0" xfId="2" applyFont="1" applyAlignment="1">
      <alignment horizontal="left"/>
    </xf>
    <xf numFmtId="0" fontId="12" fillId="0" borderId="0" xfId="2" applyFont="1" applyFill="1"/>
    <xf numFmtId="0" fontId="16" fillId="0" borderId="0" xfId="2" applyFont="1" applyFill="1"/>
    <xf numFmtId="0" fontId="16" fillId="0" borderId="0" xfId="2" applyFont="1" applyFill="1" applyAlignment="1">
      <alignment horizontal="center"/>
    </xf>
    <xf numFmtId="0" fontId="16" fillId="0" borderId="0" xfId="2" applyFont="1"/>
    <xf numFmtId="47" fontId="10" fillId="0" borderId="0" xfId="2" applyNumberFormat="1"/>
    <xf numFmtId="46" fontId="10" fillId="0" borderId="0" xfId="2" applyNumberFormat="1" applyAlignment="1">
      <alignment horizontal="center"/>
    </xf>
    <xf numFmtId="164" fontId="10" fillId="0" borderId="0" xfId="2" applyNumberFormat="1" applyAlignment="1">
      <alignment horizontal="center"/>
    </xf>
    <xf numFmtId="0" fontId="10" fillId="0" borderId="8" xfId="2" applyBorder="1" applyAlignment="1">
      <alignment horizontal="center"/>
    </xf>
    <xf numFmtId="0" fontId="16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10" fillId="0" borderId="0" xfId="2" applyAlignment="1">
      <alignment horizontal="center" vertical="center"/>
    </xf>
    <xf numFmtId="0" fontId="12" fillId="0" borderId="5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 textRotation="90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/>
    </xf>
    <xf numFmtId="0" fontId="17" fillId="0" borderId="0" xfId="2" applyFont="1" applyAlignment="1">
      <alignment wrapText="1"/>
    </xf>
    <xf numFmtId="46" fontId="12" fillId="0" borderId="0" xfId="2" applyNumberFormat="1" applyFont="1" applyFill="1" applyBorder="1" applyAlignment="1">
      <alignment horizontal="center" vertical="center" textRotation="90" wrapText="1"/>
    </xf>
    <xf numFmtId="0" fontId="10" fillId="0" borderId="0" xfId="2" applyBorder="1"/>
    <xf numFmtId="0" fontId="25" fillId="0" borderId="0" xfId="2" applyFont="1" applyAlignment="1">
      <alignment horizontal="center" vertical="center"/>
    </xf>
    <xf numFmtId="0" fontId="25" fillId="0" borderId="0" xfId="2" applyFont="1" applyBorder="1" applyAlignment="1">
      <alignment horizontal="center" vertical="center"/>
    </xf>
    <xf numFmtId="165" fontId="12" fillId="0" borderId="8" xfId="2" applyNumberFormat="1" applyFont="1" applyFill="1" applyBorder="1" applyAlignment="1">
      <alignment horizontal="center" vertical="center"/>
    </xf>
    <xf numFmtId="166" fontId="10" fillId="0" borderId="0" xfId="2" applyNumberFormat="1"/>
    <xf numFmtId="0" fontId="12" fillId="0" borderId="0" xfId="2" applyFont="1" applyAlignment="1">
      <alignment horizontal="center" vertical="center"/>
    </xf>
    <xf numFmtId="2" fontId="12" fillId="3" borderId="0" xfId="2" applyNumberFormat="1" applyFont="1" applyFill="1" applyBorder="1" applyAlignment="1">
      <alignment horizontal="center" vertical="center"/>
    </xf>
    <xf numFmtId="2" fontId="12" fillId="0" borderId="0" xfId="2" applyNumberFormat="1" applyFont="1" applyFill="1" applyBorder="1" applyAlignment="1">
      <alignment horizontal="center" vertical="center"/>
    </xf>
    <xf numFmtId="1" fontId="12" fillId="0" borderId="0" xfId="2" applyNumberFormat="1" applyFont="1" applyFill="1" applyBorder="1" applyAlignment="1">
      <alignment horizontal="center" vertical="center"/>
    </xf>
    <xf numFmtId="46" fontId="16" fillId="0" borderId="0" xfId="2" applyNumberFormat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left"/>
    </xf>
    <xf numFmtId="165" fontId="16" fillId="0" borderId="0" xfId="2" applyNumberFormat="1" applyFont="1" applyFill="1" applyBorder="1" applyAlignment="1">
      <alignment horizontal="center"/>
    </xf>
    <xf numFmtId="46" fontId="10" fillId="0" borderId="0" xfId="2" applyNumberFormat="1" applyFill="1" applyBorder="1" applyAlignment="1">
      <alignment horizontal="center"/>
    </xf>
    <xf numFmtId="0" fontId="10" fillId="0" borderId="0" xfId="2" applyFill="1" applyBorder="1" applyAlignment="1">
      <alignment horizontal="center"/>
    </xf>
    <xf numFmtId="21" fontId="16" fillId="0" borderId="0" xfId="2" applyNumberFormat="1" applyFont="1" applyFill="1" applyBorder="1" applyAlignment="1">
      <alignment horizontal="center"/>
    </xf>
    <xf numFmtId="0" fontId="10" fillId="0" borderId="0" xfId="2" applyFill="1" applyBorder="1"/>
    <xf numFmtId="0" fontId="18" fillId="0" borderId="0" xfId="2" applyFont="1" applyBorder="1" applyAlignment="1">
      <alignment horizontal="center" vertical="center"/>
    </xf>
    <xf numFmtId="0" fontId="18" fillId="0" borderId="0" xfId="2" applyFont="1" applyBorder="1"/>
    <xf numFmtId="0" fontId="24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/>
    <xf numFmtId="0" fontId="12" fillId="0" borderId="0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horizontal="center" vertical="center" wrapText="1"/>
    </xf>
    <xf numFmtId="0" fontId="10" fillId="0" borderId="0" xfId="2" applyNumberFormat="1" applyFill="1" applyBorder="1" applyAlignment="1">
      <alignment horizontal="center"/>
    </xf>
    <xf numFmtId="164" fontId="20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textRotation="90"/>
    </xf>
    <xf numFmtId="0" fontId="12" fillId="0" borderId="0" xfId="2" applyFont="1" applyFill="1" applyBorder="1" applyAlignment="1">
      <alignment horizontal="center" vertical="center" textRotation="90" wrapText="1"/>
    </xf>
    <xf numFmtId="0" fontId="11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vertical="center" wrapText="1"/>
    </xf>
    <xf numFmtId="0" fontId="13" fillId="0" borderId="0" xfId="2" applyFont="1" applyFill="1" applyBorder="1" applyAlignment="1">
      <alignment vertical="center" wrapText="1"/>
    </xf>
    <xf numFmtId="0" fontId="23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 textRotation="90"/>
    </xf>
    <xf numFmtId="46" fontId="12" fillId="0" borderId="8" xfId="2" applyNumberFormat="1" applyFont="1" applyFill="1" applyBorder="1" applyAlignment="1">
      <alignment horizontal="center" vertical="center" textRotation="90" wrapText="1"/>
    </xf>
    <xf numFmtId="0" fontId="11" fillId="0" borderId="0" xfId="2" applyFont="1" applyFill="1" applyBorder="1" applyAlignment="1">
      <alignment horizontal="left" vertical="center"/>
    </xf>
    <xf numFmtId="47" fontId="12" fillId="0" borderId="0" xfId="2" applyNumberFormat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10" fillId="0" borderId="0" xfId="2" applyNumberFormat="1" applyFill="1" applyBorder="1"/>
    <xf numFmtId="0" fontId="10" fillId="0" borderId="0" xfId="2" applyFill="1" applyBorder="1" applyAlignment="1">
      <alignment horizontal="center" vertical="center"/>
    </xf>
    <xf numFmtId="0" fontId="18" fillId="0" borderId="0" xfId="2" applyFont="1" applyAlignment="1">
      <alignment wrapText="1"/>
    </xf>
    <xf numFmtId="47" fontId="12" fillId="0" borderId="7" xfId="2" applyNumberFormat="1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 textRotation="90"/>
    </xf>
    <xf numFmtId="0" fontId="12" fillId="0" borderId="9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28" fillId="0" borderId="0" xfId="2" applyFont="1" applyBorder="1" applyAlignment="1"/>
    <xf numFmtId="0" fontId="24" fillId="0" borderId="0" xfId="2" applyFont="1" applyAlignment="1"/>
    <xf numFmtId="0" fontId="24" fillId="0" borderId="7" xfId="2" applyNumberFormat="1" applyFont="1" applyFill="1" applyBorder="1" applyAlignment="1">
      <alignment horizontal="center" vertical="center" wrapText="1"/>
    </xf>
    <xf numFmtId="0" fontId="24" fillId="0" borderId="2" xfId="2" applyFont="1" applyFill="1" applyBorder="1" applyAlignment="1">
      <alignment horizontal="center" vertical="center" wrapText="1"/>
    </xf>
    <xf numFmtId="47" fontId="24" fillId="0" borderId="7" xfId="2" applyNumberFormat="1" applyFont="1" applyFill="1" applyBorder="1" applyAlignment="1">
      <alignment horizontal="center" vertical="center"/>
    </xf>
    <xf numFmtId="47" fontId="24" fillId="0" borderId="2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/>
    <xf numFmtId="0" fontId="30" fillId="0" borderId="7" xfId="2" applyNumberFormat="1" applyFont="1" applyFill="1" applyBorder="1" applyAlignment="1">
      <alignment horizontal="center" vertical="center" wrapText="1"/>
    </xf>
    <xf numFmtId="164" fontId="33" fillId="0" borderId="8" xfId="2" applyNumberFormat="1" applyFont="1" applyFill="1" applyBorder="1" applyAlignment="1">
      <alignment horizontal="center" vertical="center" wrapText="1"/>
    </xf>
    <xf numFmtId="0" fontId="34" fillId="0" borderId="0" xfId="2" applyFont="1" applyAlignment="1">
      <alignment horizontal="left" vertical="center" wrapText="1"/>
    </xf>
    <xf numFmtId="0" fontId="25" fillId="0" borderId="0" xfId="2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12" fillId="0" borderId="6" xfId="2" applyFont="1" applyFill="1" applyBorder="1" applyAlignment="1">
      <alignment horizontal="center" vertical="center" textRotation="90" wrapText="1"/>
    </xf>
    <xf numFmtId="2" fontId="12" fillId="3" borderId="10" xfId="2" applyNumberFormat="1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left" vertical="center"/>
    </xf>
    <xf numFmtId="0" fontId="15" fillId="0" borderId="12" xfId="0" applyFont="1" applyBorder="1" applyAlignment="1">
      <alignment horizontal="left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2" fillId="0" borderId="17" xfId="2" applyNumberFormat="1" applyFont="1" applyFill="1" applyBorder="1" applyAlignment="1">
      <alignment horizontal="center" vertical="center" wrapText="1"/>
    </xf>
    <xf numFmtId="0" fontId="10" fillId="0" borderId="17" xfId="2" applyNumberFormat="1" applyBorder="1" applyAlignment="1">
      <alignment horizontal="center"/>
    </xf>
    <xf numFmtId="164" fontId="20" fillId="0" borderId="17" xfId="2" applyNumberFormat="1" applyFont="1" applyFill="1" applyBorder="1" applyAlignment="1">
      <alignment horizontal="center" vertical="center" wrapText="1"/>
    </xf>
    <xf numFmtId="0" fontId="23" fillId="0" borderId="19" xfId="2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/>
    </xf>
    <xf numFmtId="0" fontId="23" fillId="0" borderId="19" xfId="2" applyFont="1" applyFill="1" applyBorder="1" applyAlignment="1">
      <alignment horizontal="left" vertical="center"/>
    </xf>
    <xf numFmtId="47" fontId="12" fillId="0" borderId="19" xfId="2" applyNumberFormat="1" applyFont="1" applyFill="1" applyBorder="1" applyAlignment="1">
      <alignment horizontal="center" vertical="center"/>
    </xf>
    <xf numFmtId="46" fontId="12" fillId="0" borderId="19" xfId="2" applyNumberFormat="1" applyFont="1" applyFill="1" applyBorder="1" applyAlignment="1">
      <alignment horizontal="center" vertical="center" textRotation="90" wrapText="1"/>
    </xf>
    <xf numFmtId="0" fontId="10" fillId="0" borderId="19" xfId="2" applyBorder="1" applyAlignment="1">
      <alignment horizontal="center"/>
    </xf>
    <xf numFmtId="164" fontId="20" fillId="0" borderId="19" xfId="2" applyNumberFormat="1" applyFont="1" applyFill="1" applyBorder="1" applyAlignment="1">
      <alignment horizontal="center" vertical="center" wrapText="1"/>
    </xf>
    <xf numFmtId="0" fontId="12" fillId="0" borderId="19" xfId="2" applyFont="1" applyFill="1" applyBorder="1" applyAlignment="1">
      <alignment horizontal="center" vertical="center" textRotation="90"/>
    </xf>
    <xf numFmtId="0" fontId="12" fillId="0" borderId="14" xfId="2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2" fillId="0" borderId="20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left" vertical="center"/>
    </xf>
    <xf numFmtId="165" fontId="12" fillId="0" borderId="14" xfId="2" applyNumberFormat="1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center" vertical="center" textRotation="90" wrapText="1"/>
    </xf>
    <xf numFmtId="165" fontId="12" fillId="0" borderId="19" xfId="2" applyNumberFormat="1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165" fontId="24" fillId="0" borderId="8" xfId="2" applyNumberFormat="1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27" fillId="0" borderId="0" xfId="2" applyFont="1" applyAlignment="1">
      <alignment horizontal="center"/>
    </xf>
    <xf numFmtId="0" fontId="26" fillId="0" borderId="0" xfId="2" applyFont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12" fillId="0" borderId="7" xfId="2" applyFont="1" applyFill="1" applyBorder="1" applyAlignment="1">
      <alignment horizontal="center" vertical="center" textRotation="90" wrapText="1"/>
    </xf>
    <xf numFmtId="0" fontId="12" fillId="0" borderId="7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/>
    </xf>
    <xf numFmtId="46" fontId="12" fillId="0" borderId="7" xfId="2" applyNumberFormat="1" applyFont="1" applyFill="1" applyBorder="1" applyAlignment="1">
      <alignment horizontal="center" vertical="center" textRotation="90" wrapText="1"/>
    </xf>
    <xf numFmtId="0" fontId="24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horizontal="center" vertical="center"/>
    </xf>
    <xf numFmtId="47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12" fillId="0" borderId="6" xfId="2" applyFont="1" applyFill="1" applyBorder="1" applyAlignment="1">
      <alignment horizontal="center" vertical="center" textRotation="90" wrapText="1"/>
    </xf>
    <xf numFmtId="0" fontId="12" fillId="0" borderId="13" xfId="2" applyFont="1" applyFill="1" applyBorder="1" applyAlignment="1">
      <alignment horizontal="center" vertical="center"/>
    </xf>
    <xf numFmtId="0" fontId="12" fillId="0" borderId="16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/>
    </xf>
    <xf numFmtId="46" fontId="12" fillId="0" borderId="7" xfId="2" applyNumberFormat="1" applyFont="1" applyFill="1" applyBorder="1" applyAlignment="1">
      <alignment horizontal="center" vertical="center" textRotation="90" wrapText="1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right" wrapText="1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textRotation="90" wrapText="1"/>
    </xf>
    <xf numFmtId="0" fontId="12" fillId="0" borderId="14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47" fontId="12" fillId="0" borderId="14" xfId="2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38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10" fillId="0" borderId="8" xfId="2" applyBorder="1"/>
    <xf numFmtId="0" fontId="12" fillId="0" borderId="8" xfId="2" applyFont="1" applyFill="1" applyBorder="1" applyAlignment="1">
      <alignment horizontal="center" vertical="center" textRotation="90"/>
    </xf>
    <xf numFmtId="1" fontId="12" fillId="3" borderId="15" xfId="2" applyNumberFormat="1" applyFont="1" applyFill="1" applyBorder="1" applyAlignment="1">
      <alignment horizontal="center" vertical="center"/>
    </xf>
    <xf numFmtId="1" fontId="12" fillId="3" borderId="21" xfId="2" applyNumberFormat="1" applyFont="1" applyFill="1" applyBorder="1" applyAlignment="1">
      <alignment horizontal="center" vertical="center"/>
    </xf>
    <xf numFmtId="1" fontId="12" fillId="3" borderId="23" xfId="2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2" fillId="0" borderId="0" xfId="2" applyFont="1" applyAlignment="1">
      <alignment vertical="center"/>
    </xf>
    <xf numFmtId="0" fontId="12" fillId="0" borderId="7" xfId="2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 textRotation="90" wrapText="1"/>
    </xf>
    <xf numFmtId="1" fontId="12" fillId="3" borderId="52" xfId="2" applyNumberFormat="1" applyFont="1" applyFill="1" applyBorder="1" applyAlignment="1">
      <alignment horizontal="center" vertical="center"/>
    </xf>
    <xf numFmtId="1" fontId="12" fillId="3" borderId="53" xfId="2" applyNumberFormat="1" applyFont="1" applyFill="1" applyBorder="1" applyAlignment="1">
      <alignment horizontal="center" vertical="center"/>
    </xf>
    <xf numFmtId="165" fontId="12" fillId="0" borderId="14" xfId="2" applyNumberFormat="1" applyFont="1" applyFill="1" applyBorder="1" applyAlignment="1">
      <alignment horizontal="center" vertical="center"/>
    </xf>
    <xf numFmtId="165" fontId="12" fillId="0" borderId="12" xfId="2" applyNumberFormat="1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47" fontId="12" fillId="0" borderId="12" xfId="2" applyNumberFormat="1" applyFont="1" applyFill="1" applyBorder="1" applyAlignment="1">
      <alignment horizontal="center" vertical="center"/>
    </xf>
    <xf numFmtId="165" fontId="12" fillId="0" borderId="17" xfId="2" applyNumberFormat="1" applyFont="1" applyFill="1" applyBorder="1" applyAlignment="1">
      <alignment horizontal="center" vertical="center"/>
    </xf>
    <xf numFmtId="47" fontId="12" fillId="0" borderId="15" xfId="2" applyNumberFormat="1" applyFont="1" applyFill="1" applyBorder="1" applyAlignment="1">
      <alignment horizontal="center" vertical="center"/>
    </xf>
    <xf numFmtId="47" fontId="12" fillId="0" borderId="21" xfId="2" applyNumberFormat="1" applyFont="1" applyFill="1" applyBorder="1" applyAlignment="1">
      <alignment horizontal="center" vertical="center"/>
    </xf>
    <xf numFmtId="47" fontId="12" fillId="0" borderId="18" xfId="2" applyNumberFormat="1" applyFont="1" applyFill="1" applyBorder="1" applyAlignment="1">
      <alignment horizontal="center" vertical="center"/>
    </xf>
    <xf numFmtId="0" fontId="39" fillId="0" borderId="0" xfId="0" applyFont="1" applyFill="1" applyAlignment="1">
      <alignment wrapText="1"/>
    </xf>
    <xf numFmtId="0" fontId="39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right" wrapText="1"/>
    </xf>
    <xf numFmtId="0" fontId="40" fillId="0" borderId="0" xfId="0" applyFont="1" applyFill="1"/>
    <xf numFmtId="0" fontId="8" fillId="0" borderId="8" xfId="0" applyFont="1" applyFill="1" applyBorder="1" applyAlignment="1">
      <alignment horizontal="left" vertical="center" wrapText="1"/>
    </xf>
    <xf numFmtId="0" fontId="41" fillId="0" borderId="0" xfId="2" applyFont="1" applyAlignment="1">
      <alignment horizontal="center" vertical="center"/>
    </xf>
    <xf numFmtId="0" fontId="41" fillId="0" borderId="0" xfId="2" applyFont="1" applyBorder="1" applyAlignment="1">
      <alignment horizontal="center" vertical="center"/>
    </xf>
    <xf numFmtId="0" fontId="32" fillId="0" borderId="19" xfId="2" applyFont="1" applyFill="1" applyBorder="1" applyAlignment="1">
      <alignment horizontal="center" vertical="center" wrapText="1"/>
    </xf>
    <xf numFmtId="47" fontId="30" fillId="0" borderId="13" xfId="2" applyNumberFormat="1" applyFont="1" applyFill="1" applyBorder="1" applyAlignment="1">
      <alignment horizontal="center" vertical="center"/>
    </xf>
    <xf numFmtId="0" fontId="30" fillId="0" borderId="20" xfId="2" applyFont="1" applyFill="1" applyBorder="1" applyAlignment="1">
      <alignment horizontal="center" vertical="center"/>
    </xf>
    <xf numFmtId="0" fontId="30" fillId="0" borderId="16" xfId="2" applyFont="1" applyFill="1" applyBorder="1" applyAlignment="1">
      <alignment horizontal="center" vertical="center"/>
    </xf>
    <xf numFmtId="165" fontId="35" fillId="0" borderId="8" xfId="2" applyNumberFormat="1" applyFont="1" applyFill="1" applyBorder="1" applyAlignment="1">
      <alignment horizontal="center" vertical="center"/>
    </xf>
    <xf numFmtId="165" fontId="35" fillId="0" borderId="2" xfId="2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165" fontId="12" fillId="0" borderId="0" xfId="2" applyNumberFormat="1" applyFont="1" applyFill="1" applyBorder="1" applyAlignment="1">
      <alignment horizontal="center" vertical="center"/>
    </xf>
    <xf numFmtId="1" fontId="35" fillId="0" borderId="0" xfId="2" applyNumberFormat="1" applyFont="1" applyFill="1" applyBorder="1" applyAlignment="1">
      <alignment vertical="center"/>
    </xf>
    <xf numFmtId="0" fontId="12" fillId="0" borderId="8" xfId="2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 wrapText="1"/>
    </xf>
    <xf numFmtId="0" fontId="42" fillId="0" borderId="0" xfId="2" applyFont="1" applyAlignment="1">
      <alignment horizontal="center" wrapText="1"/>
    </xf>
    <xf numFmtId="0" fontId="42" fillId="0" borderId="0" xfId="2" applyFont="1" applyBorder="1" applyAlignment="1">
      <alignment horizontal="center"/>
    </xf>
    <xf numFmtId="0" fontId="43" fillId="0" borderId="30" xfId="2" applyFont="1" applyFill="1" applyBorder="1" applyAlignment="1">
      <alignment horizontal="center" vertical="center" textRotation="90"/>
    </xf>
    <xf numFmtId="0" fontId="42" fillId="0" borderId="0" xfId="2" applyFont="1" applyAlignment="1">
      <alignment horizontal="center"/>
    </xf>
    <xf numFmtId="0" fontId="30" fillId="0" borderId="22" xfId="2" applyFont="1" applyFill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16" fillId="0" borderId="0" xfId="2" applyFont="1" applyAlignment="1">
      <alignment horizontal="center" wrapText="1"/>
    </xf>
    <xf numFmtId="0" fontId="28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6" fillId="0" borderId="17" xfId="2" applyNumberFormat="1" applyFont="1" applyBorder="1" applyAlignment="1">
      <alignment horizontal="center"/>
    </xf>
    <xf numFmtId="0" fontId="12" fillId="0" borderId="19" xfId="2" applyFont="1" applyFill="1" applyBorder="1" applyAlignment="1">
      <alignment horizontal="center" vertical="center" wrapText="1"/>
    </xf>
    <xf numFmtId="0" fontId="30" fillId="0" borderId="19" xfId="2" applyFont="1" applyFill="1" applyBorder="1" applyAlignment="1">
      <alignment horizontal="center" vertical="center" wrapText="1"/>
    </xf>
    <xf numFmtId="0" fontId="16" fillId="0" borderId="19" xfId="2" applyFont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16" fillId="0" borderId="0" xfId="2" applyFont="1" applyAlignment="1">
      <alignment horizontal="left" vertical="center"/>
    </xf>
    <xf numFmtId="46" fontId="16" fillId="0" borderId="0" xfId="2" applyNumberFormat="1" applyFont="1" applyAlignment="1">
      <alignment horizontal="center"/>
    </xf>
    <xf numFmtId="0" fontId="28" fillId="0" borderId="0" xfId="2" applyFont="1"/>
    <xf numFmtId="0" fontId="11" fillId="0" borderId="14" xfId="2" applyFont="1" applyFill="1" applyBorder="1" applyAlignment="1">
      <alignment horizontal="center" vertical="center" wrapText="1"/>
    </xf>
    <xf numFmtId="164" fontId="11" fillId="0" borderId="17" xfId="2" applyNumberFormat="1" applyFont="1" applyFill="1" applyBorder="1" applyAlignment="1">
      <alignment horizontal="center" vertical="center" wrapText="1"/>
    </xf>
    <xf numFmtId="165" fontId="35" fillId="0" borderId="0" xfId="2" applyNumberFormat="1" applyFont="1" applyFill="1" applyBorder="1" applyAlignment="1">
      <alignment vertical="center"/>
    </xf>
    <xf numFmtId="0" fontId="35" fillId="0" borderId="8" xfId="2" applyFont="1" applyFill="1" applyBorder="1" applyAlignment="1">
      <alignment vertical="center"/>
    </xf>
    <xf numFmtId="0" fontId="35" fillId="0" borderId="29" xfId="2" applyFont="1" applyFill="1" applyBorder="1" applyAlignment="1">
      <alignment horizontal="center" vertical="center"/>
    </xf>
    <xf numFmtId="0" fontId="35" fillId="0" borderId="19" xfId="2" applyFont="1" applyFill="1" applyBorder="1" applyAlignment="1">
      <alignment horizontal="left" vertical="center"/>
    </xf>
    <xf numFmtId="47" fontId="35" fillId="0" borderId="23" xfId="2" applyNumberFormat="1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/>
    </xf>
    <xf numFmtId="0" fontId="35" fillId="0" borderId="8" xfId="2" applyFont="1" applyFill="1" applyBorder="1" applyAlignment="1">
      <alignment horizontal="center" vertical="center" textRotation="90"/>
    </xf>
    <xf numFmtId="0" fontId="35" fillId="0" borderId="14" xfId="2" applyFont="1" applyFill="1" applyBorder="1" applyAlignment="1">
      <alignment horizontal="left" vertical="center"/>
    </xf>
    <xf numFmtId="0" fontId="35" fillId="0" borderId="12" xfId="2" applyFont="1" applyFill="1" applyBorder="1" applyAlignment="1">
      <alignment horizontal="left" vertical="center"/>
    </xf>
    <xf numFmtId="0" fontId="35" fillId="0" borderId="31" xfId="2" applyFont="1" applyFill="1" applyBorder="1" applyAlignment="1">
      <alignment horizontal="left" vertical="center"/>
    </xf>
    <xf numFmtId="165" fontId="35" fillId="0" borderId="14" xfId="2" applyNumberFormat="1" applyFont="1" applyFill="1" applyBorder="1" applyAlignment="1">
      <alignment horizontal="left" vertical="center"/>
    </xf>
    <xf numFmtId="0" fontId="35" fillId="0" borderId="8" xfId="2" applyFont="1" applyFill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justify" vertical="center"/>
    </xf>
    <xf numFmtId="0" fontId="14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44" fillId="0" borderId="8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15" fillId="0" borderId="8" xfId="0" applyFont="1" applyBorder="1" applyAlignment="1">
      <alignment horizontal="justify" vertical="center" wrapText="1"/>
    </xf>
    <xf numFmtId="47" fontId="36" fillId="0" borderId="0" xfId="2" applyNumberFormat="1" applyFont="1" applyFill="1" applyBorder="1" applyAlignment="1">
      <alignment horizontal="center" vertical="center"/>
    </xf>
    <xf numFmtId="0" fontId="36" fillId="0" borderId="0" xfId="2" applyFont="1" applyFill="1" applyBorder="1" applyAlignment="1">
      <alignment horizontal="center" vertical="center"/>
    </xf>
    <xf numFmtId="2" fontId="36" fillId="0" borderId="0" xfId="2" applyNumberFormat="1" applyFont="1" applyFill="1" applyBorder="1" applyAlignment="1">
      <alignment horizontal="center" vertical="center"/>
    </xf>
    <xf numFmtId="1" fontId="36" fillId="0" borderId="0" xfId="2" applyNumberFormat="1" applyFont="1" applyFill="1" applyBorder="1" applyAlignment="1">
      <alignment horizontal="center" vertical="center"/>
    </xf>
    <xf numFmtId="0" fontId="47" fillId="0" borderId="0" xfId="2" applyFont="1" applyFill="1" applyBorder="1" applyAlignment="1"/>
    <xf numFmtId="0" fontId="47" fillId="0" borderId="0" xfId="2" applyFont="1" applyFill="1" applyBorder="1" applyAlignment="1">
      <alignment horizontal="center"/>
    </xf>
    <xf numFmtId="47" fontId="36" fillId="0" borderId="7" xfId="2" applyNumberFormat="1" applyFont="1" applyFill="1" applyBorder="1" applyAlignment="1">
      <alignment horizontal="center" vertical="center"/>
    </xf>
    <xf numFmtId="46" fontId="36" fillId="0" borderId="7" xfId="2" applyNumberFormat="1" applyFont="1" applyFill="1" applyBorder="1" applyAlignment="1">
      <alignment horizontal="center" vertical="center" textRotation="90" wrapText="1"/>
    </xf>
    <xf numFmtId="0" fontId="48" fillId="0" borderId="0" xfId="2" applyFont="1" applyFill="1" applyAlignment="1">
      <alignment horizontal="center"/>
    </xf>
    <xf numFmtId="164" fontId="49" fillId="0" borderId="8" xfId="2" applyNumberFormat="1" applyFont="1" applyFill="1" applyBorder="1" applyAlignment="1">
      <alignment horizontal="center" vertical="center" wrapText="1"/>
    </xf>
    <xf numFmtId="0" fontId="36" fillId="0" borderId="7" xfId="2" applyFont="1" applyFill="1" applyBorder="1" applyAlignment="1">
      <alignment horizontal="center" vertical="center"/>
    </xf>
    <xf numFmtId="0" fontId="36" fillId="0" borderId="7" xfId="2" applyFont="1" applyFill="1" applyBorder="1" applyAlignment="1">
      <alignment horizontal="center" vertical="center" textRotation="90"/>
    </xf>
    <xf numFmtId="0" fontId="36" fillId="0" borderId="7" xfId="2" applyFont="1" applyFill="1" applyBorder="1" applyAlignment="1">
      <alignment horizontal="center" vertical="center" textRotation="90" wrapText="1"/>
    </xf>
    <xf numFmtId="2" fontId="36" fillId="0" borderId="8" xfId="2" applyNumberFormat="1" applyFont="1" applyFill="1" applyBorder="1" applyAlignment="1">
      <alignment horizontal="center" vertical="center"/>
    </xf>
    <xf numFmtId="0" fontId="48" fillId="0" borderId="0" xfId="2" applyFont="1" applyFill="1"/>
    <xf numFmtId="0" fontId="37" fillId="0" borderId="0" xfId="0" applyFont="1" applyAlignment="1">
      <alignment horizontal="right" wrapText="1"/>
    </xf>
    <xf numFmtId="0" fontId="14" fillId="0" borderId="10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0" fontId="50" fillId="0" borderId="8" xfId="2" applyFont="1" applyFill="1" applyBorder="1" applyAlignment="1">
      <alignment horizontal="center" vertical="center"/>
    </xf>
    <xf numFmtId="0" fontId="51" fillId="0" borderId="0" xfId="2" applyFont="1" applyAlignment="1">
      <alignment horizontal="center" vertical="center"/>
    </xf>
    <xf numFmtId="0" fontId="51" fillId="0" borderId="0" xfId="2" applyFont="1" applyBorder="1" applyAlignment="1">
      <alignment horizontal="center" vertical="center"/>
    </xf>
    <xf numFmtId="0" fontId="50" fillId="0" borderId="8" xfId="2" applyFont="1" applyFill="1" applyBorder="1" applyAlignment="1">
      <alignment horizontal="center" vertical="center" wrapText="1"/>
    </xf>
    <xf numFmtId="0" fontId="52" fillId="0" borderId="0" xfId="2" applyFont="1" applyFill="1" applyBorder="1" applyAlignment="1">
      <alignment horizontal="center" vertical="center"/>
    </xf>
    <xf numFmtId="0" fontId="50" fillId="0" borderId="7" xfId="2" applyFont="1" applyFill="1" applyBorder="1" applyAlignment="1">
      <alignment horizontal="center" vertical="center" wrapText="1"/>
    </xf>
    <xf numFmtId="0" fontId="53" fillId="0" borderId="0" xfId="0" applyFont="1" applyAlignment="1">
      <alignment horizontal="justify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0" fontId="22" fillId="0" borderId="8" xfId="2" applyFont="1" applyFill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46" fontId="12" fillId="0" borderId="8" xfId="2" applyNumberFormat="1" applyFont="1" applyFill="1" applyBorder="1" applyAlignment="1">
      <alignment horizontal="center" vertical="center" textRotation="90" wrapText="1"/>
    </xf>
    <xf numFmtId="0" fontId="12" fillId="0" borderId="8" xfId="2" applyFont="1" applyFill="1" applyBorder="1" applyAlignment="1">
      <alignment horizontal="center" vertical="center"/>
    </xf>
    <xf numFmtId="0" fontId="29" fillId="0" borderId="8" xfId="2" applyFont="1" applyBorder="1" applyAlignment="1">
      <alignment horizontal="center" vertical="center"/>
    </xf>
    <xf numFmtId="0" fontId="32" fillId="0" borderId="8" xfId="2" applyFont="1" applyBorder="1" applyAlignment="1">
      <alignment horizontal="center" vertical="center"/>
    </xf>
    <xf numFmtId="0" fontId="29" fillId="0" borderId="8" xfId="2" applyFont="1" applyBorder="1" applyAlignment="1">
      <alignment horizontal="center" vertical="center" wrapText="1"/>
    </xf>
    <xf numFmtId="0" fontId="12" fillId="0" borderId="8" xfId="2" applyFont="1" applyBorder="1"/>
    <xf numFmtId="0" fontId="12" fillId="0" borderId="8" xfId="2" applyFont="1" applyBorder="1" applyAlignment="1">
      <alignment horizontal="left" vertical="center"/>
    </xf>
    <xf numFmtId="1" fontId="12" fillId="0" borderId="8" xfId="2" applyNumberFormat="1" applyFont="1" applyFill="1" applyBorder="1" applyAlignment="1">
      <alignment horizontal="center" vertical="center"/>
    </xf>
    <xf numFmtId="1" fontId="35" fillId="0" borderId="8" xfId="2" applyNumberFormat="1" applyFont="1" applyFill="1" applyBorder="1" applyAlignment="1">
      <alignment horizontal="center" vertical="center"/>
    </xf>
    <xf numFmtId="1" fontId="35" fillId="0" borderId="8" xfId="2" applyNumberFormat="1" applyFont="1" applyBorder="1" applyAlignment="1">
      <alignment horizontal="center" vertical="center"/>
    </xf>
    <xf numFmtId="0" fontId="30" fillId="0" borderId="8" xfId="2" applyNumberFormat="1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15" fillId="0" borderId="0" xfId="0" applyFont="1"/>
    <xf numFmtId="0" fontId="55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5" fillId="0" borderId="8" xfId="0" applyFont="1" applyBorder="1"/>
    <xf numFmtId="0" fontId="15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44" fillId="0" borderId="1" xfId="0" applyFont="1" applyBorder="1" applyAlignment="1"/>
    <xf numFmtId="0" fontId="55" fillId="0" borderId="8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 wrapText="1"/>
    </xf>
    <xf numFmtId="0" fontId="5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 wrapText="1"/>
    </xf>
    <xf numFmtId="0" fontId="55" fillId="0" borderId="48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4" fillId="0" borderId="4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2" fillId="0" borderId="2" xfId="2" applyFont="1" applyFill="1" applyBorder="1" applyAlignment="1">
      <alignment horizontal="center" vertical="center" textRotation="90" wrapText="1"/>
    </xf>
    <xf numFmtId="0" fontId="12" fillId="0" borderId="7" xfId="2" applyFont="1" applyFill="1" applyBorder="1" applyAlignment="1">
      <alignment horizontal="center" vertical="center" textRotation="90" wrapText="1"/>
    </xf>
    <xf numFmtId="0" fontId="17" fillId="0" borderId="0" xfId="2" applyFont="1" applyAlignment="1">
      <alignment horizontal="center" wrapText="1"/>
    </xf>
    <xf numFmtId="0" fontId="18" fillId="0" borderId="0" xfId="2" applyFont="1" applyAlignment="1">
      <alignment horizontal="center" wrapText="1"/>
    </xf>
    <xf numFmtId="0" fontId="12" fillId="0" borderId="2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46" fontId="12" fillId="0" borderId="2" xfId="2" applyNumberFormat="1" applyFont="1" applyFill="1" applyBorder="1" applyAlignment="1">
      <alignment horizontal="center" vertical="center" textRotation="90" wrapText="1"/>
    </xf>
    <xf numFmtId="46" fontId="12" fillId="0" borderId="4" xfId="2" applyNumberFormat="1" applyFont="1" applyFill="1" applyBorder="1" applyAlignment="1">
      <alignment horizontal="center" vertical="center" textRotation="90" wrapText="1"/>
    </xf>
    <xf numFmtId="46" fontId="12" fillId="0" borderId="7" xfId="2" applyNumberFormat="1" applyFont="1" applyFill="1" applyBorder="1" applyAlignment="1">
      <alignment horizontal="center" vertical="center" textRotation="90" wrapText="1"/>
    </xf>
    <xf numFmtId="0" fontId="12" fillId="0" borderId="7" xfId="2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/>
    </xf>
    <xf numFmtId="0" fontId="50" fillId="0" borderId="2" xfId="2" applyFont="1" applyFill="1" applyBorder="1" applyAlignment="1">
      <alignment horizontal="center" vertical="center" wrapText="1"/>
    </xf>
    <xf numFmtId="0" fontId="50" fillId="0" borderId="7" xfId="2" applyFont="1" applyFill="1" applyBorder="1" applyAlignment="1">
      <alignment horizontal="center" vertical="center" wrapText="1"/>
    </xf>
    <xf numFmtId="0" fontId="30" fillId="0" borderId="2" xfId="2" applyFont="1" applyFill="1" applyBorder="1" applyAlignment="1">
      <alignment horizontal="center" vertical="center"/>
    </xf>
    <xf numFmtId="0" fontId="30" fillId="0" borderId="4" xfId="2" applyFont="1" applyFill="1" applyBorder="1" applyAlignment="1">
      <alignment horizontal="center" vertical="center"/>
    </xf>
    <xf numFmtId="47" fontId="30" fillId="0" borderId="2" xfId="2" applyNumberFormat="1" applyFont="1" applyFill="1" applyBorder="1" applyAlignment="1">
      <alignment horizontal="center" vertical="center"/>
    </xf>
    <xf numFmtId="47" fontId="30" fillId="0" borderId="7" xfId="2" applyNumberFormat="1" applyFont="1" applyFill="1" applyBorder="1" applyAlignment="1">
      <alignment horizontal="center" vertical="center"/>
    </xf>
    <xf numFmtId="0" fontId="30" fillId="0" borderId="9" xfId="2" applyFont="1" applyFill="1" applyBorder="1" applyAlignment="1">
      <alignment horizontal="center" vertical="center" wrapText="1"/>
    </xf>
    <xf numFmtId="0" fontId="30" fillId="0" borderId="11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31" fillId="0" borderId="9" xfId="2" applyFont="1" applyFill="1" applyBorder="1" applyAlignment="1">
      <alignment horizontal="center" vertical="center" wrapText="1"/>
    </xf>
    <xf numFmtId="0" fontId="31" fillId="0" borderId="10" xfId="2" applyFont="1" applyFill="1" applyBorder="1" applyAlignment="1">
      <alignment horizontal="center" vertical="center" wrapText="1"/>
    </xf>
    <xf numFmtId="0" fontId="30" fillId="0" borderId="8" xfId="2" applyFont="1" applyFill="1" applyBorder="1" applyAlignment="1">
      <alignment horizontal="center" vertical="center" wrapText="1"/>
    </xf>
    <xf numFmtId="0" fontId="31" fillId="0" borderId="8" xfId="2" applyFont="1" applyFill="1" applyBorder="1" applyAlignment="1">
      <alignment horizontal="center" vertical="center" wrapText="1"/>
    </xf>
    <xf numFmtId="0" fontId="32" fillId="0" borderId="8" xfId="2" applyFont="1" applyFill="1" applyBorder="1" applyAlignment="1">
      <alignment horizontal="center" vertical="center"/>
    </xf>
    <xf numFmtId="0" fontId="57" fillId="0" borderId="8" xfId="2" applyFont="1" applyFill="1" applyBorder="1" applyAlignment="1">
      <alignment horizontal="center" vertical="center" textRotation="90"/>
    </xf>
    <xf numFmtId="0" fontId="36" fillId="0" borderId="2" xfId="2" applyFont="1" applyFill="1" applyBorder="1" applyAlignment="1">
      <alignment horizontal="center" vertical="center" textRotation="90" wrapText="1"/>
    </xf>
    <xf numFmtId="0" fontId="36" fillId="0" borderId="7" xfId="2" applyFont="1" applyFill="1" applyBorder="1" applyAlignment="1">
      <alignment horizontal="center" vertical="center" textRotation="90" wrapText="1"/>
    </xf>
    <xf numFmtId="0" fontId="50" fillId="0" borderId="8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30" fillId="0" borderId="8" xfId="2" applyFont="1" applyFill="1" applyBorder="1" applyAlignment="1">
      <alignment horizontal="center" vertical="center"/>
    </xf>
    <xf numFmtId="0" fontId="36" fillId="0" borderId="0" xfId="2" applyFont="1" applyFill="1" applyAlignment="1">
      <alignment horizontal="left" vertical="center"/>
    </xf>
    <xf numFmtId="0" fontId="32" fillId="0" borderId="2" xfId="2" applyFont="1" applyFill="1" applyBorder="1" applyAlignment="1">
      <alignment horizontal="center" vertical="center"/>
    </xf>
    <xf numFmtId="0" fontId="32" fillId="0" borderId="7" xfId="2" applyFont="1" applyFill="1" applyBorder="1" applyAlignment="1">
      <alignment horizontal="center" vertical="center"/>
    </xf>
    <xf numFmtId="0" fontId="54" fillId="0" borderId="2" xfId="2" applyFont="1" applyFill="1" applyBorder="1" applyAlignment="1">
      <alignment horizontal="center" vertical="center" textRotation="90"/>
    </xf>
    <xf numFmtId="0" fontId="54" fillId="0" borderId="7" xfId="2" applyFont="1" applyFill="1" applyBorder="1" applyAlignment="1">
      <alignment horizontal="center" vertical="center" textRotation="90"/>
    </xf>
    <xf numFmtId="47" fontId="30" fillId="0" borderId="8" xfId="2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right" wrapText="1"/>
    </xf>
    <xf numFmtId="0" fontId="12" fillId="0" borderId="0" xfId="2" applyFont="1" applyFill="1" applyBorder="1" applyAlignment="1">
      <alignment horizontal="center" vertical="center" textRotation="90" wrapText="1"/>
    </xf>
    <xf numFmtId="0" fontId="11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47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 vertical="center" textRotation="90"/>
    </xf>
    <xf numFmtId="0" fontId="24" fillId="0" borderId="2" xfId="2" applyFont="1" applyFill="1" applyBorder="1" applyAlignment="1">
      <alignment horizontal="center" vertical="center"/>
    </xf>
    <xf numFmtId="0" fontId="24" fillId="0" borderId="7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29" fillId="0" borderId="2" xfId="2" applyFont="1" applyFill="1" applyBorder="1" applyAlignment="1">
      <alignment horizontal="center" vertical="center" wrapText="1"/>
    </xf>
    <xf numFmtId="0" fontId="29" fillId="0" borderId="4" xfId="2" applyFont="1" applyFill="1" applyBorder="1" applyAlignment="1">
      <alignment horizontal="center" vertical="center" wrapText="1"/>
    </xf>
    <xf numFmtId="0" fontId="29" fillId="0" borderId="7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textRotation="90"/>
    </xf>
    <xf numFmtId="0" fontId="32" fillId="0" borderId="7" xfId="2" applyFont="1" applyFill="1" applyBorder="1" applyAlignment="1">
      <alignment horizontal="center" vertical="center" textRotation="90"/>
    </xf>
    <xf numFmtId="0" fontId="23" fillId="0" borderId="13" xfId="2" applyFont="1" applyFill="1" applyBorder="1" applyAlignment="1">
      <alignment horizontal="center" vertical="center" wrapText="1"/>
    </xf>
    <xf numFmtId="0" fontId="23" fillId="0" borderId="16" xfId="2" applyFont="1" applyFill="1" applyBorder="1" applyAlignment="1">
      <alignment horizontal="center" vertical="center" wrapText="1"/>
    </xf>
    <xf numFmtId="0" fontId="23" fillId="0" borderId="15" xfId="2" applyFont="1" applyFill="1" applyBorder="1" applyAlignment="1">
      <alignment horizontal="center" vertical="center" textRotation="90"/>
    </xf>
    <xf numFmtId="0" fontId="23" fillId="0" borderId="18" xfId="2" applyFont="1" applyFill="1" applyBorder="1" applyAlignment="1">
      <alignment horizontal="center" vertical="center" textRotation="90"/>
    </xf>
    <xf numFmtId="0" fontId="12" fillId="0" borderId="3" xfId="2" applyFont="1" applyFill="1" applyBorder="1" applyAlignment="1">
      <alignment horizontal="center" vertical="center" textRotation="90" wrapText="1"/>
    </xf>
    <xf numFmtId="0" fontId="12" fillId="0" borderId="6" xfId="2" applyFont="1" applyFill="1" applyBorder="1" applyAlignment="1">
      <alignment horizontal="center" vertical="center" textRotation="90" wrapText="1"/>
    </xf>
    <xf numFmtId="0" fontId="34" fillId="0" borderId="0" xfId="2" applyFont="1" applyAlignment="1">
      <alignment horizontal="center" wrapText="1"/>
    </xf>
    <xf numFmtId="0" fontId="32" fillId="0" borderId="13" xfId="2" applyFont="1" applyFill="1" applyBorder="1" applyAlignment="1">
      <alignment horizontal="center" vertical="center" wrapText="1"/>
    </xf>
    <xf numFmtId="0" fontId="32" fillId="0" borderId="16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center" vertical="center"/>
    </xf>
    <xf numFmtId="0" fontId="23" fillId="0" borderId="14" xfId="2" applyFont="1" applyFill="1" applyBorder="1" applyAlignment="1">
      <alignment horizontal="left" vertical="center"/>
    </xf>
    <xf numFmtId="0" fontId="23" fillId="0" borderId="17" xfId="2" applyFont="1" applyFill="1" applyBorder="1" applyAlignment="1">
      <alignment horizontal="left" vertical="center"/>
    </xf>
    <xf numFmtId="47" fontId="12" fillId="0" borderId="14" xfId="2" applyNumberFormat="1" applyFont="1" applyFill="1" applyBorder="1" applyAlignment="1">
      <alignment horizontal="center" vertical="center"/>
    </xf>
    <xf numFmtId="47" fontId="12" fillId="0" borderId="17" xfId="2" applyNumberFormat="1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23" fillId="0" borderId="14" xfId="2" applyFont="1" applyFill="1" applyBorder="1" applyAlignment="1">
      <alignment horizontal="center" vertical="center"/>
    </xf>
    <xf numFmtId="0" fontId="23" fillId="0" borderId="17" xfId="2" applyFont="1" applyFill="1" applyBorder="1" applyAlignment="1">
      <alignment horizontal="center" vertical="center"/>
    </xf>
    <xf numFmtId="165" fontId="35" fillId="0" borderId="2" xfId="2" applyNumberFormat="1" applyFont="1" applyFill="1" applyBorder="1" applyAlignment="1">
      <alignment horizontal="center" vertical="center"/>
    </xf>
    <xf numFmtId="165" fontId="35" fillId="0" borderId="4" xfId="2" applyNumberFormat="1" applyFont="1" applyFill="1" applyBorder="1" applyAlignment="1">
      <alignment horizontal="center" vertical="center"/>
    </xf>
    <xf numFmtId="165" fontId="35" fillId="0" borderId="7" xfId="2" applyNumberFormat="1" applyFont="1" applyFill="1" applyBorder="1" applyAlignment="1">
      <alignment horizontal="center" vertical="center"/>
    </xf>
    <xf numFmtId="0" fontId="35" fillId="0" borderId="2" xfId="2" applyNumberFormat="1" applyFont="1" applyFill="1" applyBorder="1" applyAlignment="1">
      <alignment horizontal="center" vertical="center"/>
    </xf>
    <xf numFmtId="0" fontId="35" fillId="0" borderId="4" xfId="2" applyNumberFormat="1" applyFont="1" applyFill="1" applyBorder="1" applyAlignment="1">
      <alignment horizontal="center" vertical="center"/>
    </xf>
    <xf numFmtId="0" fontId="35" fillId="0" borderId="7" xfId="2" applyNumberFormat="1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27" xfId="2" applyFont="1" applyFill="1" applyBorder="1" applyAlignment="1">
      <alignment horizontal="center" vertical="center"/>
    </xf>
    <xf numFmtId="0" fontId="23" fillId="0" borderId="25" xfId="2" applyFont="1" applyFill="1" applyBorder="1" applyAlignment="1">
      <alignment horizontal="center" vertical="center"/>
    </xf>
    <xf numFmtId="47" fontId="12" fillId="0" borderId="25" xfId="2" applyNumberFormat="1" applyFont="1" applyFill="1" applyBorder="1" applyAlignment="1">
      <alignment horizontal="center" vertical="center"/>
    </xf>
    <xf numFmtId="0" fontId="35" fillId="0" borderId="26" xfId="2" applyFont="1" applyFill="1" applyBorder="1" applyAlignment="1">
      <alignment horizontal="center" vertical="center"/>
    </xf>
    <xf numFmtId="0" fontId="35" fillId="0" borderId="28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30" fillId="0" borderId="13" xfId="2" applyFont="1" applyFill="1" applyBorder="1" applyAlignment="1">
      <alignment horizontal="center" vertical="center" wrapText="1"/>
    </xf>
    <xf numFmtId="0" fontId="30" fillId="0" borderId="16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left" vertical="center"/>
    </xf>
    <xf numFmtId="0" fontId="12" fillId="0" borderId="17" xfId="2" applyFont="1" applyFill="1" applyBorder="1" applyAlignment="1">
      <alignment horizontal="left" vertical="center"/>
    </xf>
    <xf numFmtId="0" fontId="12" fillId="0" borderId="15" xfId="2" applyFont="1" applyFill="1" applyBorder="1" applyAlignment="1">
      <alignment horizontal="center" vertical="center" textRotation="90"/>
    </xf>
    <xf numFmtId="0" fontId="12" fillId="0" borderId="18" xfId="2" applyFont="1" applyFill="1" applyBorder="1" applyAlignment="1">
      <alignment horizontal="center" vertical="center" textRotation="90"/>
    </xf>
    <xf numFmtId="0" fontId="7" fillId="0" borderId="0" xfId="0" applyFont="1" applyAlignment="1">
      <alignment horizontal="center" wrapText="1"/>
    </xf>
    <xf numFmtId="0" fontId="16" fillId="0" borderId="0" xfId="2" applyFont="1" applyAlignment="1">
      <alignment horizontal="center" wrapText="1"/>
    </xf>
    <xf numFmtId="0" fontId="17" fillId="0" borderId="0" xfId="2" applyFont="1" applyAlignment="1">
      <alignment horizontal="center" vertical="center" wrapText="1"/>
    </xf>
    <xf numFmtId="0" fontId="35" fillId="0" borderId="24" xfId="2" applyFont="1" applyFill="1" applyBorder="1" applyAlignment="1">
      <alignment horizontal="center" vertical="center"/>
    </xf>
    <xf numFmtId="0" fontId="35" fillId="0" borderId="27" xfId="2" applyFont="1" applyFill="1" applyBorder="1" applyAlignment="1">
      <alignment horizontal="center" vertical="center"/>
    </xf>
    <xf numFmtId="0" fontId="35" fillId="0" borderId="25" xfId="2" applyFont="1" applyFill="1" applyBorder="1" applyAlignment="1">
      <alignment horizontal="center" vertical="center"/>
    </xf>
    <xf numFmtId="0" fontId="35" fillId="0" borderId="17" xfId="2" applyFont="1" applyFill="1" applyBorder="1" applyAlignment="1">
      <alignment horizontal="center" vertical="center"/>
    </xf>
    <xf numFmtId="47" fontId="35" fillId="0" borderId="54" xfId="2" applyNumberFormat="1" applyFont="1" applyFill="1" applyBorder="1" applyAlignment="1">
      <alignment horizontal="center" vertical="center"/>
    </xf>
    <xf numFmtId="47" fontId="35" fillId="0" borderId="55" xfId="2" applyNumberFormat="1" applyFont="1" applyFill="1" applyBorder="1" applyAlignment="1">
      <alignment horizontal="center" vertical="center"/>
    </xf>
    <xf numFmtId="1" fontId="35" fillId="0" borderId="2" xfId="2" applyNumberFormat="1" applyFont="1" applyFill="1" applyBorder="1" applyAlignment="1">
      <alignment horizontal="center" vertical="center"/>
    </xf>
    <xf numFmtId="1" fontId="35" fillId="0" borderId="4" xfId="2" applyNumberFormat="1" applyFont="1" applyFill="1" applyBorder="1" applyAlignment="1">
      <alignment horizontal="center" vertical="center"/>
    </xf>
    <xf numFmtId="1" fontId="35" fillId="0" borderId="7" xfId="2" applyNumberFormat="1" applyFont="1" applyFill="1" applyBorder="1" applyAlignment="1">
      <alignment horizontal="center" vertical="center"/>
    </xf>
    <xf numFmtId="165" fontId="35" fillId="0" borderId="8" xfId="2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7" fontId="7" fillId="0" borderId="2" xfId="0" applyNumberFormat="1" applyFont="1" applyBorder="1" applyAlignment="1">
      <alignment horizontal="center" vertical="center"/>
    </xf>
    <xf numFmtId="167" fontId="7" fillId="0" borderId="4" xfId="0" applyNumberFormat="1" applyFont="1" applyBorder="1" applyAlignment="1">
      <alignment horizontal="center" vertical="center"/>
    </xf>
    <xf numFmtId="167" fontId="7" fillId="0" borderId="7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26" fillId="0" borderId="0" xfId="2" applyFont="1" applyAlignment="1">
      <alignment horizontal="left" wrapText="1"/>
    </xf>
    <xf numFmtId="167" fontId="8" fillId="0" borderId="2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167" fontId="8" fillId="0" borderId="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39" fillId="0" borderId="0" xfId="0" applyFont="1" applyFill="1" applyAlignment="1">
      <alignment horizontal="center" wrapText="1"/>
    </xf>
    <xf numFmtId="0" fontId="39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/>
    </xf>
    <xf numFmtId="46" fontId="12" fillId="0" borderId="8" xfId="2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167" fontId="24" fillId="0" borderId="8" xfId="2" applyNumberFormat="1" applyFont="1" applyFill="1" applyBorder="1" applyAlignment="1">
      <alignment horizontal="center" vertical="center"/>
    </xf>
    <xf numFmtId="1" fontId="50" fillId="0" borderId="8" xfId="2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left" vertical="center" wrapText="1"/>
    </xf>
    <xf numFmtId="0" fontId="14" fillId="0" borderId="41" xfId="0" applyFont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3" xfId="5"/>
    <cellStyle name="Обычный 4" xfId="1"/>
    <cellStyle name="Обычный 4 2" xfId="3"/>
    <cellStyle name="Обычный 4 3" xfId="4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"/>
  <sheetViews>
    <sheetView tabSelected="1" view="pageLayout" topLeftCell="A14" zoomScale="80" zoomScaleNormal="55" zoomScaleSheetLayoutView="82" zoomScalePageLayoutView="80" workbookViewId="0">
      <selection sqref="A1:L24"/>
    </sheetView>
  </sheetViews>
  <sheetFormatPr defaultColWidth="1" defaultRowHeight="18.75"/>
  <cols>
    <col min="1" max="1" width="62.42578125" style="3" customWidth="1"/>
    <col min="2" max="2" width="12.85546875" style="3" customWidth="1"/>
    <col min="3" max="3" width="12.7109375" style="3" customWidth="1"/>
    <col min="4" max="4" width="15.140625" style="3" customWidth="1"/>
    <col min="5" max="5" width="11.42578125" style="3" customWidth="1"/>
    <col min="6" max="6" width="14.5703125" style="3" customWidth="1"/>
    <col min="7" max="7" width="12" style="3" customWidth="1"/>
    <col min="8" max="8" width="10" style="3" customWidth="1"/>
    <col min="9" max="9" width="12.5703125" style="3" customWidth="1"/>
    <col min="10" max="10" width="10.85546875" style="365" customWidth="1"/>
    <col min="11" max="11" width="10.5703125" style="319" customWidth="1"/>
    <col min="12" max="12" width="12.140625" style="3" customWidth="1"/>
    <col min="13" max="13" width="10.7109375" style="3" customWidth="1"/>
    <col min="14" max="14" width="3.42578125" style="3" customWidth="1"/>
    <col min="15" max="15" width="0" style="3" hidden="1" customWidth="1"/>
    <col min="16" max="16" width="0" hidden="1" customWidth="1"/>
  </cols>
  <sheetData>
    <row r="1" spans="1:16" s="1" customFormat="1" ht="35.25" customHeight="1">
      <c r="A1" s="380" t="s">
        <v>53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12"/>
    </row>
    <row r="2" spans="1:16" s="1" customFormat="1" ht="31.5" customHeight="1">
      <c r="A2" s="2" t="s">
        <v>54</v>
      </c>
      <c r="B2" s="381" t="s">
        <v>2</v>
      </c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11"/>
    </row>
    <row r="3" spans="1:16" s="1" customFormat="1" ht="13.5" customHeight="1">
      <c r="A3" s="2"/>
      <c r="B3" s="170"/>
      <c r="C3" s="170"/>
      <c r="D3" s="170"/>
      <c r="E3" s="170"/>
      <c r="F3" s="170"/>
      <c r="G3" s="170"/>
      <c r="H3" s="170"/>
      <c r="I3" s="170"/>
      <c r="J3" s="359"/>
      <c r="K3" s="315"/>
      <c r="L3" s="170"/>
      <c r="M3" s="170"/>
    </row>
    <row r="4" spans="1:16" ht="38.25" customHeight="1" thickBot="1">
      <c r="A4" s="382" t="s">
        <v>71</v>
      </c>
      <c r="B4" s="382"/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15"/>
    </row>
    <row r="5" spans="1:16" ht="26.25" customHeight="1">
      <c r="A5" s="376" t="s">
        <v>0</v>
      </c>
      <c r="B5" s="371" t="s">
        <v>5</v>
      </c>
      <c r="C5" s="372"/>
      <c r="D5" s="372"/>
      <c r="E5" s="373"/>
      <c r="F5" s="371" t="s">
        <v>11</v>
      </c>
      <c r="G5" s="372"/>
      <c r="H5" s="372"/>
      <c r="I5" s="372"/>
      <c r="J5" s="373"/>
      <c r="K5" s="378" t="s">
        <v>58</v>
      </c>
      <c r="L5" s="374" t="s">
        <v>1</v>
      </c>
      <c r="M5" s="16"/>
    </row>
    <row r="6" spans="1:16" ht="57.75" customHeight="1">
      <c r="A6" s="377"/>
      <c r="B6" s="200" t="s">
        <v>7</v>
      </c>
      <c r="C6" s="193" t="s">
        <v>8</v>
      </c>
      <c r="D6" s="193" t="s">
        <v>9</v>
      </c>
      <c r="E6" s="201" t="s">
        <v>57</v>
      </c>
      <c r="F6" s="200" t="s">
        <v>55</v>
      </c>
      <c r="G6" s="193" t="s">
        <v>12</v>
      </c>
      <c r="H6" s="193" t="s">
        <v>56</v>
      </c>
      <c r="I6" s="193" t="s">
        <v>59</v>
      </c>
      <c r="J6" s="361" t="s">
        <v>1</v>
      </c>
      <c r="K6" s="379"/>
      <c r="L6" s="375"/>
      <c r="M6" s="16"/>
    </row>
    <row r="7" spans="1:16" ht="15.75" customHeight="1">
      <c r="A7" s="9"/>
      <c r="B7" s="199"/>
      <c r="C7" s="10"/>
      <c r="D7" s="10"/>
      <c r="E7" s="203"/>
      <c r="F7" s="202"/>
      <c r="G7" s="10"/>
      <c r="H7" s="10"/>
      <c r="I7" s="10"/>
      <c r="J7" s="362"/>
      <c r="K7" s="316"/>
      <c r="L7" s="194"/>
      <c r="M7" s="16"/>
    </row>
    <row r="8" spans="1:16" ht="36.75" customHeight="1">
      <c r="A8" s="195" t="s">
        <v>61</v>
      </c>
      <c r="B8" s="204">
        <v>2</v>
      </c>
      <c r="C8" s="9">
        <v>2</v>
      </c>
      <c r="D8" s="9">
        <v>3</v>
      </c>
      <c r="E8" s="194">
        <v>6</v>
      </c>
      <c r="F8" s="204">
        <v>3</v>
      </c>
      <c r="G8" s="9">
        <v>1</v>
      </c>
      <c r="H8" s="9">
        <v>3</v>
      </c>
      <c r="I8" s="9">
        <f>F8+G8+H8</f>
        <v>7</v>
      </c>
      <c r="J8" s="366">
        <v>2</v>
      </c>
      <c r="K8" s="317">
        <f>B8+C8+D8+E8+J8</f>
        <v>15</v>
      </c>
      <c r="L8" s="196">
        <v>1</v>
      </c>
      <c r="M8" s="16"/>
      <c r="O8" s="9">
        <v>40</v>
      </c>
      <c r="P8">
        <v>1</v>
      </c>
    </row>
    <row r="9" spans="1:16" ht="36.75" customHeight="1">
      <c r="A9" s="195" t="s">
        <v>60</v>
      </c>
      <c r="B9" s="204">
        <v>4</v>
      </c>
      <c r="C9" s="9">
        <v>1</v>
      </c>
      <c r="D9" s="9">
        <v>1</v>
      </c>
      <c r="E9" s="194">
        <v>9</v>
      </c>
      <c r="F9" s="204">
        <v>1</v>
      </c>
      <c r="G9" s="9">
        <v>4</v>
      </c>
      <c r="H9" s="9">
        <v>1</v>
      </c>
      <c r="I9" s="9">
        <f>F9+G9+H9</f>
        <v>6</v>
      </c>
      <c r="J9" s="367">
        <v>1</v>
      </c>
      <c r="K9" s="317">
        <f>B9+C9+D9+E9+J9</f>
        <v>16</v>
      </c>
      <c r="L9" s="196">
        <v>2</v>
      </c>
      <c r="M9" s="16"/>
      <c r="O9" s="9">
        <v>35</v>
      </c>
      <c r="P9">
        <v>2</v>
      </c>
    </row>
    <row r="10" spans="1:16" ht="36.75" customHeight="1">
      <c r="A10" s="195" t="s">
        <v>65</v>
      </c>
      <c r="B10" s="204">
        <v>1</v>
      </c>
      <c r="C10" s="9">
        <v>3</v>
      </c>
      <c r="D10" s="9">
        <v>2</v>
      </c>
      <c r="E10" s="194">
        <v>2</v>
      </c>
      <c r="F10" s="204">
        <v>9</v>
      </c>
      <c r="G10" s="9">
        <v>4</v>
      </c>
      <c r="H10" s="9">
        <v>7</v>
      </c>
      <c r="I10" s="9">
        <f>F10+G10+H10</f>
        <v>20</v>
      </c>
      <c r="J10" s="363">
        <v>9</v>
      </c>
      <c r="K10" s="317">
        <f>B10+C10+D10+E10+J10</f>
        <v>17</v>
      </c>
      <c r="L10" s="196">
        <v>3</v>
      </c>
      <c r="M10" s="16"/>
      <c r="O10" s="9">
        <v>31</v>
      </c>
      <c r="P10">
        <v>3</v>
      </c>
    </row>
    <row r="11" spans="1:16" s="3" customFormat="1" ht="36.75" customHeight="1">
      <c r="A11" s="195" t="s">
        <v>64</v>
      </c>
      <c r="B11" s="204">
        <v>3</v>
      </c>
      <c r="C11" s="9">
        <v>4</v>
      </c>
      <c r="D11" s="9">
        <v>5</v>
      </c>
      <c r="E11" s="194">
        <v>8</v>
      </c>
      <c r="F11" s="204">
        <v>4</v>
      </c>
      <c r="G11" s="9">
        <v>2</v>
      </c>
      <c r="H11" s="9">
        <v>2</v>
      </c>
      <c r="I11" s="9">
        <f>F11+G11+H11</f>
        <v>8</v>
      </c>
      <c r="J11" s="367">
        <v>3</v>
      </c>
      <c r="K11" s="317">
        <f>B11+C11+D11+E11+J11</f>
        <v>23</v>
      </c>
      <c r="L11" s="196">
        <v>4</v>
      </c>
      <c r="M11" s="16"/>
      <c r="O11" s="9">
        <v>28</v>
      </c>
      <c r="P11">
        <v>4</v>
      </c>
    </row>
    <row r="12" spans="1:16" s="3" customFormat="1" ht="36.75" customHeight="1">
      <c r="A12" s="195" t="s">
        <v>70</v>
      </c>
      <c r="B12" s="204">
        <v>8</v>
      </c>
      <c r="C12" s="9">
        <v>6</v>
      </c>
      <c r="D12" s="9">
        <v>4</v>
      </c>
      <c r="E12" s="194">
        <v>3</v>
      </c>
      <c r="F12" s="204">
        <v>2</v>
      </c>
      <c r="G12" s="9">
        <v>3</v>
      </c>
      <c r="H12" s="9">
        <v>4</v>
      </c>
      <c r="I12" s="9">
        <f>F12+G12+H12</f>
        <v>9</v>
      </c>
      <c r="J12" s="366">
        <v>4</v>
      </c>
      <c r="K12" s="317">
        <f>B12+C12+D12+E12+J12</f>
        <v>25</v>
      </c>
      <c r="L12" s="196">
        <v>5</v>
      </c>
      <c r="M12" s="16"/>
      <c r="O12" s="9">
        <v>22</v>
      </c>
      <c r="P12">
        <v>6</v>
      </c>
    </row>
    <row r="13" spans="1:16" s="3" customFormat="1" ht="36.75" customHeight="1">
      <c r="A13" s="195" t="s">
        <v>69</v>
      </c>
      <c r="B13" s="204">
        <v>7</v>
      </c>
      <c r="C13" s="9">
        <v>7</v>
      </c>
      <c r="D13" s="9">
        <v>6</v>
      </c>
      <c r="E13" s="194">
        <v>4</v>
      </c>
      <c r="F13" s="204">
        <v>6</v>
      </c>
      <c r="G13" s="9">
        <v>4</v>
      </c>
      <c r="H13" s="9">
        <v>6</v>
      </c>
      <c r="I13" s="9">
        <f>F13+G13+H13</f>
        <v>16</v>
      </c>
      <c r="J13" s="367">
        <v>5</v>
      </c>
      <c r="K13" s="317">
        <f>B13+C13+D13+E13+J13</f>
        <v>29</v>
      </c>
      <c r="L13" s="196">
        <v>6</v>
      </c>
      <c r="M13" s="16"/>
      <c r="O13" s="9">
        <v>20</v>
      </c>
      <c r="P13">
        <v>7</v>
      </c>
    </row>
    <row r="14" spans="1:16" s="3" customFormat="1" ht="36.75" customHeight="1">
      <c r="A14" s="195" t="s">
        <v>66</v>
      </c>
      <c r="B14" s="204">
        <v>5</v>
      </c>
      <c r="C14" s="9">
        <v>8</v>
      </c>
      <c r="D14" s="9">
        <v>9</v>
      </c>
      <c r="E14" s="194">
        <v>7</v>
      </c>
      <c r="F14" s="204">
        <v>8</v>
      </c>
      <c r="G14" s="9">
        <v>4</v>
      </c>
      <c r="H14" s="9">
        <v>5</v>
      </c>
      <c r="I14" s="9">
        <f>F14+G14+H14</f>
        <v>17</v>
      </c>
      <c r="J14" s="366">
        <v>6</v>
      </c>
      <c r="K14" s="317">
        <f>B14+C14+D14+E14+J14</f>
        <v>35</v>
      </c>
      <c r="L14" s="196">
        <v>7</v>
      </c>
      <c r="M14" s="16"/>
      <c r="O14" s="9">
        <v>18</v>
      </c>
      <c r="P14">
        <v>8</v>
      </c>
    </row>
    <row r="15" spans="1:16" s="3" customFormat="1" ht="36.75" customHeight="1">
      <c r="A15" s="195" t="s">
        <v>63</v>
      </c>
      <c r="B15" s="204">
        <v>9</v>
      </c>
      <c r="C15" s="9">
        <v>11</v>
      </c>
      <c r="D15" s="9">
        <v>8</v>
      </c>
      <c r="E15" s="194">
        <v>1</v>
      </c>
      <c r="F15" s="204">
        <v>5</v>
      </c>
      <c r="G15" s="9">
        <v>4</v>
      </c>
      <c r="H15" s="9">
        <v>10</v>
      </c>
      <c r="I15" s="9">
        <f>F15+G15+H15</f>
        <v>19</v>
      </c>
      <c r="J15" s="364">
        <v>7</v>
      </c>
      <c r="K15" s="317">
        <f>B15+C15+D15+E15+J15</f>
        <v>36</v>
      </c>
      <c r="L15" s="196">
        <v>8</v>
      </c>
      <c r="M15" s="16"/>
      <c r="O15" s="9">
        <v>16</v>
      </c>
      <c r="P15">
        <v>9</v>
      </c>
    </row>
    <row r="16" spans="1:16" s="3" customFormat="1" ht="36.75" customHeight="1">
      <c r="A16" s="195" t="s">
        <v>62</v>
      </c>
      <c r="B16" s="204">
        <v>6</v>
      </c>
      <c r="C16" s="9">
        <v>9</v>
      </c>
      <c r="D16" s="9">
        <v>7</v>
      </c>
      <c r="E16" s="194">
        <v>5</v>
      </c>
      <c r="F16" s="204">
        <v>10</v>
      </c>
      <c r="G16" s="9">
        <v>4</v>
      </c>
      <c r="H16" s="9">
        <v>9</v>
      </c>
      <c r="I16" s="9">
        <f>F16+G16+H16</f>
        <v>23</v>
      </c>
      <c r="J16" s="366">
        <v>10</v>
      </c>
      <c r="K16" s="317">
        <f>B16+C16+D16+E16+J16</f>
        <v>37</v>
      </c>
      <c r="L16" s="196">
        <v>9</v>
      </c>
      <c r="M16" s="16"/>
      <c r="O16" s="9">
        <v>14</v>
      </c>
      <c r="P16">
        <v>10</v>
      </c>
    </row>
    <row r="17" spans="1:16" s="3" customFormat="1" ht="36.75" customHeight="1">
      <c r="A17" s="197" t="s">
        <v>297</v>
      </c>
      <c r="B17" s="204">
        <v>10</v>
      </c>
      <c r="C17" s="9">
        <v>5</v>
      </c>
      <c r="D17" s="9">
        <v>10</v>
      </c>
      <c r="E17" s="194">
        <v>10</v>
      </c>
      <c r="F17" s="204">
        <v>11</v>
      </c>
      <c r="G17" s="9">
        <v>4</v>
      </c>
      <c r="H17" s="9">
        <v>11</v>
      </c>
      <c r="I17" s="9">
        <f>F17+G17+H17</f>
        <v>26</v>
      </c>
      <c r="J17" s="194">
        <v>11</v>
      </c>
      <c r="K17" s="317">
        <f>B17+C17+D17+E17+J17</f>
        <v>46</v>
      </c>
      <c r="L17" s="196">
        <v>10</v>
      </c>
      <c r="M17" s="16"/>
      <c r="O17" s="9">
        <v>12</v>
      </c>
      <c r="P17">
        <v>11</v>
      </c>
    </row>
    <row r="18" spans="1:16" s="3" customFormat="1" ht="36.75" customHeight="1" thickBot="1">
      <c r="A18" s="528" t="s">
        <v>68</v>
      </c>
      <c r="B18" s="205">
        <v>11</v>
      </c>
      <c r="C18" s="198">
        <v>10</v>
      </c>
      <c r="D18" s="198">
        <v>11</v>
      </c>
      <c r="E18" s="206">
        <v>11</v>
      </c>
      <c r="F18" s="205">
        <v>7</v>
      </c>
      <c r="G18" s="198">
        <v>4</v>
      </c>
      <c r="H18" s="198">
        <v>8</v>
      </c>
      <c r="I18" s="198">
        <f>F18+G18+H18</f>
        <v>19</v>
      </c>
      <c r="J18" s="529">
        <v>8</v>
      </c>
      <c r="K18" s="318">
        <f>B18+C18+D18+E18+J18</f>
        <v>51</v>
      </c>
      <c r="L18" s="196">
        <v>11</v>
      </c>
      <c r="M18" s="16"/>
      <c r="O18" s="9">
        <v>10</v>
      </c>
      <c r="P18">
        <v>12</v>
      </c>
    </row>
    <row r="19" spans="1:16" s="3" customFormat="1" ht="45" customHeight="1">
      <c r="J19" s="365"/>
      <c r="K19" s="319"/>
    </row>
    <row r="20" spans="1:16" s="3" customFormat="1" ht="21" customHeight="1">
      <c r="A20" s="368" t="s">
        <v>72</v>
      </c>
      <c r="B20" s="368"/>
      <c r="C20" s="368"/>
      <c r="D20" s="368"/>
      <c r="E20" s="369"/>
      <c r="F20" s="369"/>
      <c r="G20" s="370"/>
      <c r="H20" s="370"/>
      <c r="I20" s="370"/>
      <c r="J20" s="370"/>
      <c r="K20" s="370"/>
      <c r="L20" s="370"/>
      <c r="M20" s="14"/>
    </row>
    <row r="21" spans="1:16" s="3" customFormat="1" ht="4.5" customHeight="1">
      <c r="A21" s="6"/>
      <c r="J21" s="365"/>
      <c r="K21" s="320"/>
      <c r="L21" s="4"/>
      <c r="M21" s="13"/>
    </row>
    <row r="22" spans="1:16" s="3" customFormat="1" ht="4.5" customHeight="1">
      <c r="A22" s="14"/>
      <c r="J22" s="365"/>
      <c r="K22" s="320"/>
      <c r="L22" s="13"/>
      <c r="M22" s="13"/>
    </row>
    <row r="23" spans="1:16" s="3" customFormat="1">
      <c r="A23" s="3" t="s">
        <v>73</v>
      </c>
      <c r="C23" s="5"/>
      <c r="D23" s="5"/>
      <c r="E23" s="5"/>
      <c r="F23" s="6"/>
      <c r="G23" s="14"/>
      <c r="H23" s="6"/>
      <c r="I23" s="6"/>
      <c r="J23" s="365"/>
      <c r="K23" s="319"/>
    </row>
    <row r="28" spans="1:16" ht="19.5" customHeight="1">
      <c r="A28" s="380" t="s">
        <v>53</v>
      </c>
      <c r="B28" s="380"/>
      <c r="C28" s="380"/>
      <c r="D28" s="380"/>
      <c r="E28" s="380"/>
      <c r="F28" s="380"/>
      <c r="G28" s="380"/>
      <c r="H28" s="380"/>
      <c r="I28" s="380"/>
      <c r="J28" s="380"/>
      <c r="K28" s="380"/>
      <c r="L28" s="380"/>
    </row>
    <row r="29" spans="1:16" ht="33.75" customHeight="1">
      <c r="A29" s="2" t="s">
        <v>54</v>
      </c>
      <c r="B29" s="381" t="s">
        <v>2</v>
      </c>
      <c r="C29" s="381"/>
      <c r="D29" s="381"/>
      <c r="E29" s="381"/>
      <c r="F29" s="381"/>
      <c r="G29" s="381"/>
      <c r="H29" s="381"/>
      <c r="I29" s="381"/>
      <c r="J29" s="381"/>
      <c r="K29" s="381"/>
      <c r="L29" s="381"/>
    </row>
    <row r="30" spans="1:16" ht="19.5">
      <c r="A30" s="2"/>
      <c r="B30" s="170"/>
      <c r="C30" s="170"/>
      <c r="D30" s="170"/>
      <c r="E30" s="170"/>
      <c r="F30" s="170"/>
      <c r="G30" s="170"/>
      <c r="H30" s="170"/>
      <c r="I30" s="170"/>
      <c r="J30" s="359"/>
      <c r="K30" s="315"/>
      <c r="L30" s="170"/>
    </row>
    <row r="31" spans="1:16" ht="30.75" customHeight="1" thickBot="1">
      <c r="A31" s="382" t="s">
        <v>74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2"/>
      <c r="L31" s="382"/>
    </row>
    <row r="32" spans="1:16">
      <c r="A32" s="376" t="s">
        <v>0</v>
      </c>
      <c r="B32" s="371" t="s">
        <v>5</v>
      </c>
      <c r="C32" s="372"/>
      <c r="D32" s="372"/>
      <c r="E32" s="373"/>
      <c r="F32" s="371" t="s">
        <v>11</v>
      </c>
      <c r="G32" s="372"/>
      <c r="H32" s="372"/>
      <c r="I32" s="372"/>
      <c r="J32" s="373"/>
      <c r="K32" s="378" t="s">
        <v>58</v>
      </c>
      <c r="L32" s="374" t="s">
        <v>1</v>
      </c>
    </row>
    <row r="33" spans="1:12" ht="45">
      <c r="A33" s="377"/>
      <c r="B33" s="200" t="s">
        <v>7</v>
      </c>
      <c r="C33" s="193" t="s">
        <v>8</v>
      </c>
      <c r="D33" s="193" t="s">
        <v>9</v>
      </c>
      <c r="E33" s="201" t="s">
        <v>57</v>
      </c>
      <c r="F33" s="200" t="s">
        <v>55</v>
      </c>
      <c r="G33" s="193" t="s">
        <v>12</v>
      </c>
      <c r="H33" s="193" t="s">
        <v>56</v>
      </c>
      <c r="I33" s="193" t="s">
        <v>59</v>
      </c>
      <c r="J33" s="361" t="s">
        <v>1</v>
      </c>
      <c r="K33" s="379"/>
      <c r="L33" s="375"/>
    </row>
    <row r="34" spans="1:12">
      <c r="A34" s="9"/>
      <c r="B34" s="199"/>
      <c r="C34" s="10"/>
      <c r="D34" s="10"/>
      <c r="E34" s="203"/>
      <c r="F34" s="202"/>
      <c r="G34" s="10"/>
      <c r="H34" s="10"/>
      <c r="I34" s="10"/>
      <c r="J34" s="362"/>
      <c r="K34" s="316"/>
      <c r="L34" s="194"/>
    </row>
    <row r="35" spans="1:12" ht="42.6" customHeight="1">
      <c r="A35" s="195" t="s">
        <v>81</v>
      </c>
      <c r="B35" s="204">
        <v>2</v>
      </c>
      <c r="C35" s="9">
        <v>1</v>
      </c>
      <c r="D35" s="9">
        <v>1</v>
      </c>
      <c r="E35" s="194">
        <v>2</v>
      </c>
      <c r="F35" s="204">
        <v>8</v>
      </c>
      <c r="G35" s="9">
        <v>4</v>
      </c>
      <c r="H35" s="9">
        <v>6</v>
      </c>
      <c r="I35" s="9">
        <f>F35+G35+H35</f>
        <v>18</v>
      </c>
      <c r="J35" s="366">
        <v>7.5</v>
      </c>
      <c r="K35" s="317">
        <f>B35+C35+D35+E35+J35</f>
        <v>13.5</v>
      </c>
      <c r="L35" s="196">
        <v>1</v>
      </c>
    </row>
    <row r="36" spans="1:12" ht="42.6" customHeight="1">
      <c r="A36" s="195" t="s">
        <v>76</v>
      </c>
      <c r="B36" s="204">
        <v>3</v>
      </c>
      <c r="C36" s="9">
        <v>2</v>
      </c>
      <c r="D36" s="9">
        <v>3</v>
      </c>
      <c r="E36" s="194">
        <v>4</v>
      </c>
      <c r="F36" s="204">
        <v>3</v>
      </c>
      <c r="G36" s="9">
        <v>4</v>
      </c>
      <c r="H36" s="9">
        <v>1</v>
      </c>
      <c r="I36" s="9">
        <f>F36+G36+H36</f>
        <v>8</v>
      </c>
      <c r="J36" s="367">
        <v>2</v>
      </c>
      <c r="K36" s="317">
        <f>B36+C36+D36+E36+J36</f>
        <v>14</v>
      </c>
      <c r="L36" s="196">
        <v>2</v>
      </c>
    </row>
    <row r="37" spans="1:12" ht="42.6" customHeight="1">
      <c r="A37" s="197" t="s">
        <v>300</v>
      </c>
      <c r="B37" s="204">
        <v>5</v>
      </c>
      <c r="C37" s="9">
        <v>4</v>
      </c>
      <c r="D37" s="9">
        <v>2</v>
      </c>
      <c r="E37" s="194">
        <v>3</v>
      </c>
      <c r="F37" s="204">
        <v>7</v>
      </c>
      <c r="G37" s="9">
        <v>1</v>
      </c>
      <c r="H37" s="9">
        <v>3</v>
      </c>
      <c r="I37" s="9">
        <f>F37+G37+H37</f>
        <v>11</v>
      </c>
      <c r="J37" s="363">
        <v>4</v>
      </c>
      <c r="K37" s="317">
        <f>B37+C37+D37+E37+J37</f>
        <v>18</v>
      </c>
      <c r="L37" s="196">
        <v>3</v>
      </c>
    </row>
    <row r="38" spans="1:12" ht="42.6" customHeight="1">
      <c r="A38" s="195" t="s">
        <v>82</v>
      </c>
      <c r="B38" s="204">
        <v>1</v>
      </c>
      <c r="C38" s="9">
        <v>5</v>
      </c>
      <c r="D38" s="9">
        <v>6</v>
      </c>
      <c r="E38" s="194">
        <v>1</v>
      </c>
      <c r="F38" s="204">
        <v>5</v>
      </c>
      <c r="G38" s="9">
        <v>4</v>
      </c>
      <c r="H38" s="9">
        <v>7</v>
      </c>
      <c r="I38" s="9">
        <f>F38+G38+H38</f>
        <v>16</v>
      </c>
      <c r="J38" s="367">
        <v>6</v>
      </c>
      <c r="K38" s="317">
        <f>B38+C38+D38+E38+J38</f>
        <v>19</v>
      </c>
      <c r="L38" s="196">
        <v>4</v>
      </c>
    </row>
    <row r="39" spans="1:12" ht="42.6" customHeight="1">
      <c r="A39" s="195" t="s">
        <v>78</v>
      </c>
      <c r="B39" s="204">
        <v>6</v>
      </c>
      <c r="C39" s="9">
        <v>3</v>
      </c>
      <c r="D39" s="9">
        <v>4</v>
      </c>
      <c r="E39" s="194">
        <v>6</v>
      </c>
      <c r="F39" s="204">
        <v>1</v>
      </c>
      <c r="G39" s="9">
        <v>2</v>
      </c>
      <c r="H39" s="9">
        <v>2</v>
      </c>
      <c r="I39" s="9">
        <f>F39+G39+H39</f>
        <v>5</v>
      </c>
      <c r="J39" s="366">
        <v>1</v>
      </c>
      <c r="K39" s="317">
        <f>B39+C39+D39+E39+J39</f>
        <v>20</v>
      </c>
      <c r="L39" s="196">
        <v>5</v>
      </c>
    </row>
    <row r="40" spans="1:12" ht="42.6" customHeight="1">
      <c r="A40" s="195" t="s">
        <v>77</v>
      </c>
      <c r="B40" s="204">
        <v>4</v>
      </c>
      <c r="C40" s="9">
        <v>6</v>
      </c>
      <c r="D40" s="9">
        <v>5</v>
      </c>
      <c r="E40" s="194">
        <v>5</v>
      </c>
      <c r="F40" s="204">
        <v>4</v>
      </c>
      <c r="G40" s="9">
        <v>4</v>
      </c>
      <c r="H40" s="9">
        <v>4</v>
      </c>
      <c r="I40" s="9">
        <f>F40+G40+H40</f>
        <v>12</v>
      </c>
      <c r="J40" s="364">
        <v>5</v>
      </c>
      <c r="K40" s="317">
        <f>B40+C40+D40+E40+J40</f>
        <v>25</v>
      </c>
      <c r="L40" s="196">
        <v>6</v>
      </c>
    </row>
    <row r="41" spans="1:12" ht="42.6" customHeight="1">
      <c r="A41" s="195" t="s">
        <v>79</v>
      </c>
      <c r="B41" s="204">
        <v>7</v>
      </c>
      <c r="C41" s="9">
        <v>7</v>
      </c>
      <c r="D41" s="9">
        <v>7</v>
      </c>
      <c r="E41" s="194">
        <v>7</v>
      </c>
      <c r="F41" s="204">
        <v>2</v>
      </c>
      <c r="G41" s="9">
        <v>3</v>
      </c>
      <c r="H41" s="9">
        <v>5</v>
      </c>
      <c r="I41" s="9">
        <f>F41+G41+H41</f>
        <v>10</v>
      </c>
      <c r="J41" s="366">
        <v>3</v>
      </c>
      <c r="K41" s="317">
        <f>B41+C41+D41+E41+J41</f>
        <v>31</v>
      </c>
      <c r="L41" s="196">
        <v>7</v>
      </c>
    </row>
    <row r="42" spans="1:12" ht="42.6" customHeight="1">
      <c r="A42" s="195" t="s">
        <v>75</v>
      </c>
      <c r="B42" s="204">
        <v>8</v>
      </c>
      <c r="C42" s="9">
        <v>8</v>
      </c>
      <c r="D42" s="9">
        <v>8</v>
      </c>
      <c r="E42" s="194">
        <v>8</v>
      </c>
      <c r="F42" s="204">
        <v>6</v>
      </c>
      <c r="G42" s="9">
        <v>4</v>
      </c>
      <c r="H42" s="9">
        <v>8</v>
      </c>
      <c r="I42" s="9">
        <f>F42+G42+H42</f>
        <v>18</v>
      </c>
      <c r="J42" s="367">
        <v>7.5</v>
      </c>
      <c r="K42" s="317">
        <f>B42+C42+D42+E42+J42</f>
        <v>39.5</v>
      </c>
      <c r="L42" s="196">
        <v>8</v>
      </c>
    </row>
    <row r="44" spans="1:12">
      <c r="A44" s="368" t="s">
        <v>72</v>
      </c>
      <c r="B44" s="368"/>
      <c r="C44" s="368"/>
      <c r="D44" s="368"/>
      <c r="E44" s="369"/>
      <c r="F44" s="369"/>
      <c r="G44" s="370"/>
      <c r="H44" s="370"/>
      <c r="I44" s="370"/>
      <c r="J44" s="370"/>
      <c r="K44" s="370"/>
      <c r="L44" s="370"/>
    </row>
    <row r="45" spans="1:12">
      <c r="A45" s="168"/>
      <c r="K45" s="320"/>
      <c r="L45" s="169"/>
    </row>
    <row r="46" spans="1:12">
      <c r="A46" s="168"/>
      <c r="K46" s="320"/>
      <c r="L46" s="169"/>
    </row>
    <row r="47" spans="1:12">
      <c r="A47" s="3" t="s">
        <v>73</v>
      </c>
      <c r="C47" s="5"/>
      <c r="D47" s="5"/>
      <c r="E47" s="5"/>
      <c r="F47" s="168"/>
      <c r="G47" s="168"/>
      <c r="H47" s="168"/>
      <c r="I47" s="168"/>
    </row>
  </sheetData>
  <autoFilter ref="A7:L7">
    <sortState ref="A8:L18">
      <sortCondition ref="K7"/>
    </sortState>
  </autoFilter>
  <sortState ref="A9:Z31">
    <sortCondition descending="1" ref="K9:K31"/>
  </sortState>
  <mergeCells count="22">
    <mergeCell ref="A1:L1"/>
    <mergeCell ref="A28:L28"/>
    <mergeCell ref="B29:L29"/>
    <mergeCell ref="A31:L31"/>
    <mergeCell ref="A32:A33"/>
    <mergeCell ref="B32:E32"/>
    <mergeCell ref="F32:J32"/>
    <mergeCell ref="K32:K33"/>
    <mergeCell ref="L32:L33"/>
    <mergeCell ref="B2:L2"/>
    <mergeCell ref="A4:L4"/>
    <mergeCell ref="A44:D44"/>
    <mergeCell ref="E44:F44"/>
    <mergeCell ref="G44:L44"/>
    <mergeCell ref="F5:J5"/>
    <mergeCell ref="A20:D20"/>
    <mergeCell ref="G20:L20"/>
    <mergeCell ref="E20:F20"/>
    <mergeCell ref="L5:L6"/>
    <mergeCell ref="A5:A6"/>
    <mergeCell ref="B5:E5"/>
    <mergeCell ref="K5:K6"/>
  </mergeCells>
  <pageMargins left="0.28125" right="0.27" top="0.41249999999999998" bottom="0.15" header="0.3" footer="0.15"/>
  <pageSetup paperSize="9" scale="72" orientation="landscape" r:id="rId1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Y52"/>
  <sheetViews>
    <sheetView view="pageLayout" topLeftCell="A25" zoomScale="85" zoomScaleNormal="100" zoomScaleSheetLayoutView="106" zoomScalePageLayoutView="85" workbookViewId="0">
      <selection sqref="A1:R35"/>
    </sheetView>
  </sheetViews>
  <sheetFormatPr defaultColWidth="13" defaultRowHeight="15"/>
  <cols>
    <col min="1" max="1" width="5.140625" style="75" customWidth="1"/>
    <col min="2" max="2" width="8.28515625" style="235" customWidth="1"/>
    <col min="3" max="3" width="26.42578125" style="7" customWidth="1"/>
    <col min="4" max="4" width="33.7109375" style="133" customWidth="1"/>
    <col min="5" max="5" width="10.42578125" style="57" customWidth="1"/>
    <col min="6" max="6" width="5.85546875" style="58" customWidth="1"/>
    <col min="7" max="7" width="6.140625" style="58" customWidth="1"/>
    <col min="8" max="8" width="5" style="58" customWidth="1"/>
    <col min="9" max="9" width="6.42578125" style="58" customWidth="1"/>
    <col min="10" max="14" width="5.42578125" style="23" customWidth="1"/>
    <col min="15" max="15" width="5.28515625" style="23" customWidth="1"/>
    <col min="16" max="16" width="5.42578125" style="59" customWidth="1"/>
    <col min="17" max="17" width="10.85546875" style="18" customWidth="1"/>
    <col min="18" max="18" width="7.7109375" style="23" hidden="1" customWidth="1"/>
    <col min="19" max="19" width="9.140625" style="23" hidden="1" customWidth="1"/>
    <col min="20" max="20" width="9.5703125" style="7" hidden="1" customWidth="1"/>
    <col min="21" max="21" width="8" style="7" hidden="1" customWidth="1"/>
    <col min="22" max="22" width="44.85546875" style="7" hidden="1" customWidth="1"/>
    <col min="23" max="23" width="24.7109375" style="7" hidden="1" customWidth="1"/>
    <col min="24" max="24" width="20.42578125" style="7" hidden="1" customWidth="1"/>
    <col min="25" max="27" width="13.140625" style="7" hidden="1" customWidth="1"/>
    <col min="28" max="28" width="0" style="19" hidden="1" customWidth="1"/>
    <col min="29" max="29" width="29.42578125" style="19" hidden="1" customWidth="1"/>
    <col min="30" max="50" width="0" style="19" hidden="1" customWidth="1"/>
    <col min="51" max="258" width="0" style="7" hidden="1" customWidth="1"/>
    <col min="259" max="259" width="4.5703125" style="7" hidden="1" customWidth="1"/>
    <col min="260" max="260" width="23.5703125" style="7" hidden="1" customWidth="1"/>
    <col min="261" max="261" width="30.28515625" style="7" hidden="1" customWidth="1"/>
    <col min="262" max="262" width="10.42578125" style="7" hidden="1" customWidth="1"/>
    <col min="263" max="263" width="6.7109375" style="7" hidden="1" customWidth="1"/>
    <col min="264" max="264" width="6.140625" style="7" hidden="1" customWidth="1"/>
    <col min="265" max="265" width="5" style="7" hidden="1" customWidth="1"/>
    <col min="266" max="266" width="6.42578125" style="7" hidden="1" customWidth="1"/>
    <col min="267" max="269" width="5.42578125" style="7" hidden="1" customWidth="1"/>
    <col min="270" max="270" width="5.28515625" style="7" hidden="1" customWidth="1"/>
    <col min="271" max="271" width="5.42578125" style="7" hidden="1" customWidth="1"/>
    <col min="272" max="272" width="5.7109375" style="7" hidden="1" customWidth="1"/>
    <col min="273" max="273" width="9.42578125" style="7" hidden="1" customWidth="1"/>
    <col min="274" max="274" width="10.140625" style="7" hidden="1" customWidth="1"/>
    <col min="275" max="275" width="9.140625" style="7" hidden="1" customWidth="1"/>
    <col min="276" max="276" width="9.5703125" style="7" hidden="1" customWidth="1"/>
    <col min="277" max="277" width="5.28515625" style="7" hidden="1" customWidth="1"/>
    <col min="278" max="278" width="5.140625" style="7" hidden="1" customWidth="1"/>
    <col min="279" max="279" width="7.42578125" style="7" hidden="1" customWidth="1"/>
    <col min="280" max="280" width="8.5703125" style="7" hidden="1" customWidth="1"/>
    <col min="281" max="283" width="13.140625" style="7" hidden="1" customWidth="1"/>
    <col min="284" max="284" width="0" style="7" hidden="1" customWidth="1"/>
    <col min="285" max="285" width="29.42578125" style="7" hidden="1" customWidth="1"/>
    <col min="286" max="348" width="0" style="7" hidden="1" customWidth="1"/>
    <col min="349" max="16384" width="13" style="7"/>
  </cols>
  <sheetData>
    <row r="1" spans="1:50" ht="15.75">
      <c r="A1" s="56"/>
      <c r="B1" s="479" t="s">
        <v>53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18"/>
    </row>
    <row r="2" spans="1:50" ht="15.75" customHeight="1">
      <c r="A2" s="61"/>
      <c r="B2" s="253"/>
      <c r="C2" s="215" t="s">
        <v>54</v>
      </c>
      <c r="D2" s="215"/>
      <c r="E2" s="72"/>
      <c r="F2" s="72"/>
      <c r="G2" s="72"/>
      <c r="H2" s="72"/>
      <c r="I2" s="72"/>
      <c r="J2" s="72"/>
      <c r="K2" s="72"/>
      <c r="L2" s="72"/>
      <c r="M2" s="481" t="s">
        <v>2</v>
      </c>
      <c r="N2" s="481"/>
      <c r="O2" s="481"/>
      <c r="P2" s="481"/>
      <c r="Q2" s="481"/>
      <c r="R2" s="481"/>
      <c r="S2" s="72"/>
    </row>
    <row r="3" spans="1:50" ht="15.75">
      <c r="A3" s="61"/>
      <c r="B3" s="253"/>
      <c r="C3" s="20"/>
      <c r="D3" s="480" t="s">
        <v>91</v>
      </c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20"/>
      <c r="R3" s="20"/>
      <c r="S3" s="20"/>
    </row>
    <row r="4" spans="1:50" ht="15.75">
      <c r="A4" s="62"/>
      <c r="B4" s="255"/>
      <c r="C4" s="21"/>
      <c r="D4" s="256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50" ht="51">
      <c r="A5" s="471"/>
      <c r="B5" s="473"/>
      <c r="C5" s="450" t="s">
        <v>13</v>
      </c>
      <c r="D5" s="475" t="s">
        <v>0</v>
      </c>
      <c r="E5" s="454" t="s">
        <v>14</v>
      </c>
      <c r="F5" s="456" t="s">
        <v>43</v>
      </c>
      <c r="G5" s="456"/>
      <c r="H5" s="456"/>
      <c r="I5" s="456"/>
      <c r="J5" s="456"/>
      <c r="K5" s="456"/>
      <c r="L5" s="456"/>
      <c r="M5" s="456"/>
      <c r="N5" s="456"/>
      <c r="O5" s="456"/>
      <c r="P5" s="269" t="s">
        <v>36</v>
      </c>
      <c r="Q5" s="450" t="s">
        <v>3</v>
      </c>
      <c r="R5" s="477" t="s">
        <v>1</v>
      </c>
      <c r="S5" s="445" t="s">
        <v>4</v>
      </c>
      <c r="T5" s="24" t="s">
        <v>22</v>
      </c>
      <c r="U5" s="25" t="s">
        <v>23</v>
      </c>
      <c r="V5" s="19"/>
      <c r="W5" s="19"/>
      <c r="X5" s="19"/>
      <c r="Y5" s="19" t="e">
        <f>MAX($S$8:$S$32)*1.3</f>
        <v>#REF!</v>
      </c>
      <c r="Z5" s="26">
        <f>MIN(Z8:Z32)</f>
        <v>1.0648148148148149E-3</v>
      </c>
      <c r="AA5" s="27"/>
    </row>
    <row r="6" spans="1:50" ht="25.5">
      <c r="A6" s="472"/>
      <c r="B6" s="474"/>
      <c r="C6" s="451"/>
      <c r="D6" s="476"/>
      <c r="E6" s="455"/>
      <c r="F6" s="140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 s="140">
        <v>9</v>
      </c>
      <c r="O6" s="257">
        <v>10</v>
      </c>
      <c r="P6" s="270" t="s">
        <v>25</v>
      </c>
      <c r="Q6" s="451"/>
      <c r="R6" s="478"/>
      <c r="S6" s="446"/>
      <c r="T6" s="29"/>
      <c r="U6" s="19"/>
      <c r="V6" s="19" t="s">
        <v>26</v>
      </c>
      <c r="W6" s="19" t="s">
        <v>27</v>
      </c>
      <c r="X6" s="19" t="s">
        <v>28</v>
      </c>
      <c r="Y6" s="19" t="s">
        <v>29</v>
      </c>
      <c r="Z6" s="19" t="s">
        <v>30</v>
      </c>
      <c r="AA6" s="19" t="s">
        <v>31</v>
      </c>
    </row>
    <row r="7" spans="1:50" ht="15.75">
      <c r="A7" s="258"/>
      <c r="B7" s="259"/>
      <c r="C7" s="144"/>
      <c r="D7" s="157"/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260"/>
      <c r="P7" s="261"/>
      <c r="Q7" s="144"/>
      <c r="R7" s="150"/>
      <c r="S7" s="180"/>
      <c r="T7" s="29"/>
      <c r="U7" s="19"/>
      <c r="V7" s="19"/>
      <c r="W7" s="19"/>
      <c r="X7" s="19"/>
      <c r="Y7" s="19"/>
      <c r="Z7" s="19"/>
      <c r="AA7" s="19"/>
    </row>
    <row r="8" spans="1:50" s="34" customFormat="1" ht="47.25">
      <c r="A8" s="181"/>
      <c r="B8" s="238">
        <f>Q8+Q9+Q10</f>
        <v>4.8379629629629632E-3</v>
      </c>
      <c r="C8" s="151" t="s">
        <v>136</v>
      </c>
      <c r="D8" s="262" t="s">
        <v>143</v>
      </c>
      <c r="E8" s="222">
        <v>9.1435185185185185E-4</v>
      </c>
      <c r="F8" s="190">
        <v>15</v>
      </c>
      <c r="G8" s="190"/>
      <c r="H8" s="190"/>
      <c r="I8" s="190"/>
      <c r="J8" s="190"/>
      <c r="K8" s="190"/>
      <c r="L8" s="190"/>
      <c r="M8" s="190"/>
      <c r="N8" s="190"/>
      <c r="O8" s="190"/>
      <c r="P8" s="190">
        <f t="shared" ref="P8:P31" si="0">SUM(F8:O8)</f>
        <v>15</v>
      </c>
      <c r="Q8" s="192">
        <f t="shared" ref="Q8:Q31" si="1">Y8/86400</f>
        <v>1.0879629629629629E-3</v>
      </c>
      <c r="R8" s="212" t="e">
        <f>IF(S8="в\к","в\к",RANK(S8,$S$8:$S$17,1))</f>
        <v>#REF!</v>
      </c>
      <c r="S8" s="136">
        <f>IF(U8="",AA8/MIN($AA$8:$AA$17)*100,"в\к")</f>
        <v>100</v>
      </c>
      <c r="T8" s="35"/>
      <c r="U8" s="19"/>
      <c r="V8" s="19">
        <f t="shared" ref="V8:V31" si="2">MINUTE(E8)</f>
        <v>1</v>
      </c>
      <c r="W8" s="32">
        <f t="shared" ref="W8:W31" si="3">SECOND(E8)</f>
        <v>19</v>
      </c>
      <c r="X8" s="19">
        <f t="shared" ref="X8:X31" si="4">P8</f>
        <v>15</v>
      </c>
      <c r="Y8" s="19">
        <f t="shared" ref="Y8:Y31" si="5">V8*60+W8+X8</f>
        <v>94</v>
      </c>
      <c r="Z8" s="27">
        <f t="shared" ref="Z8:Z31" si="6">IF(U8="",Q8,"")</f>
        <v>1.0879629629629629E-3</v>
      </c>
      <c r="AA8" s="19">
        <f t="shared" ref="AA8:AA31" si="7">IF(U8="",Y8,"")</f>
        <v>94</v>
      </c>
      <c r="AB8" s="36"/>
      <c r="AC8" s="7"/>
      <c r="AD8" s="33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</row>
    <row r="9" spans="1:50" s="37" customFormat="1" ht="47.25">
      <c r="A9" s="153"/>
      <c r="B9" s="239"/>
      <c r="C9" s="137" t="s">
        <v>146</v>
      </c>
      <c r="D9" s="263" t="s">
        <v>143</v>
      </c>
      <c r="E9" s="223">
        <v>1.1805555555555556E-3</v>
      </c>
      <c r="F9" s="224">
        <v>35</v>
      </c>
      <c r="G9" s="224">
        <v>5</v>
      </c>
      <c r="H9" s="224"/>
      <c r="I9" s="224">
        <v>10</v>
      </c>
      <c r="J9" s="224"/>
      <c r="K9" s="224"/>
      <c r="L9" s="224"/>
      <c r="M9" s="224"/>
      <c r="N9" s="224"/>
      <c r="O9" s="224"/>
      <c r="P9" s="224">
        <f t="shared" si="0"/>
        <v>50</v>
      </c>
      <c r="Q9" s="225">
        <f t="shared" si="1"/>
        <v>1.7592592592592592E-3</v>
      </c>
      <c r="R9" s="213" t="e">
        <f>IF(S9="в\к","в\к",RANK(S9,$S$8:$S$17,1))</f>
        <v>#REF!</v>
      </c>
      <c r="S9" s="136">
        <f>IF(U9="",AA9/MIN($AA$8:$AA$17)*100,"в\к")</f>
        <v>161.70212765957444</v>
      </c>
      <c r="T9" s="35"/>
      <c r="U9" s="19"/>
      <c r="V9" s="19">
        <f t="shared" si="2"/>
        <v>1</v>
      </c>
      <c r="W9" s="32">
        <f t="shared" si="3"/>
        <v>42</v>
      </c>
      <c r="X9" s="19">
        <f t="shared" si="4"/>
        <v>50</v>
      </c>
      <c r="Y9" s="19">
        <f t="shared" si="5"/>
        <v>152</v>
      </c>
      <c r="Z9" s="27">
        <f t="shared" si="6"/>
        <v>1.7592592592592592E-3</v>
      </c>
      <c r="AA9" s="19">
        <f t="shared" si="7"/>
        <v>152</v>
      </c>
      <c r="AB9" s="19"/>
      <c r="AC9" s="7"/>
      <c r="AD9" s="33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ht="47.25">
      <c r="A10" s="153"/>
      <c r="B10" s="239"/>
      <c r="C10" s="137" t="s">
        <v>147</v>
      </c>
      <c r="D10" s="263" t="s">
        <v>143</v>
      </c>
      <c r="E10" s="223">
        <v>1.2962962962962963E-3</v>
      </c>
      <c r="F10" s="224">
        <v>5</v>
      </c>
      <c r="G10" s="224"/>
      <c r="H10" s="224">
        <v>10</v>
      </c>
      <c r="I10" s="224">
        <v>10</v>
      </c>
      <c r="J10" s="224">
        <v>5</v>
      </c>
      <c r="K10" s="224">
        <v>30</v>
      </c>
      <c r="L10" s="224"/>
      <c r="M10" s="224"/>
      <c r="N10" s="224"/>
      <c r="O10" s="224"/>
      <c r="P10" s="224">
        <f t="shared" si="0"/>
        <v>60</v>
      </c>
      <c r="Q10" s="225">
        <f t="shared" si="1"/>
        <v>1.9907407407407408E-3</v>
      </c>
      <c r="R10" s="213" t="e">
        <f>IF(S10="в\к","в\к",RANK(S10,$S$8:$S$17,1))</f>
        <v>#REF!</v>
      </c>
      <c r="S10" s="136" t="e">
        <f>IF(#REF!="",#REF!/MIN($AA$8:$AA$17)*100,"в\к")</f>
        <v>#REF!</v>
      </c>
      <c r="T10" s="35"/>
      <c r="U10" s="19"/>
      <c r="V10" s="19">
        <f t="shared" si="2"/>
        <v>1</v>
      </c>
      <c r="W10" s="32">
        <f t="shared" si="3"/>
        <v>52</v>
      </c>
      <c r="X10" s="19">
        <f t="shared" si="4"/>
        <v>60</v>
      </c>
      <c r="Y10" s="19">
        <f t="shared" si="5"/>
        <v>172</v>
      </c>
      <c r="Z10" s="27">
        <f t="shared" si="6"/>
        <v>1.9907407407407408E-3</v>
      </c>
      <c r="AA10" s="19">
        <f t="shared" si="7"/>
        <v>172</v>
      </c>
      <c r="AB10" s="36"/>
      <c r="AC10" s="7"/>
      <c r="AD10" s="33"/>
    </row>
    <row r="11" spans="1:50" ht="31.5">
      <c r="A11" s="181"/>
      <c r="B11" s="238">
        <f>Q11+Q12+Q13</f>
        <v>1.1238425925925926E-2</v>
      </c>
      <c r="C11" s="151" t="s">
        <v>208</v>
      </c>
      <c r="D11" s="262" t="s">
        <v>82</v>
      </c>
      <c r="E11" s="222">
        <v>1.0879629629629629E-3</v>
      </c>
      <c r="F11" s="190"/>
      <c r="G11" s="190"/>
      <c r="H11" s="190"/>
      <c r="I11" s="190"/>
      <c r="J11" s="190"/>
      <c r="K11" s="190"/>
      <c r="L11" s="190"/>
      <c r="M11" s="190">
        <v>5</v>
      </c>
      <c r="N11" s="190"/>
      <c r="O11" s="190"/>
      <c r="P11" s="190">
        <f t="shared" si="0"/>
        <v>5</v>
      </c>
      <c r="Q11" s="192">
        <f t="shared" si="1"/>
        <v>1.1458333333333333E-3</v>
      </c>
      <c r="R11" s="212" t="e">
        <f>IF(S11="в\к","в\к",RANK(S11,$S$8:$S$17,1))</f>
        <v>#REF!</v>
      </c>
      <c r="S11" s="136">
        <f>IF(U11="",AA11/MIN($AA$8:$AA$17)*100,"в\к")</f>
        <v>105.31914893617021</v>
      </c>
      <c r="T11" s="35"/>
      <c r="U11" s="19"/>
      <c r="V11" s="19">
        <f t="shared" si="2"/>
        <v>1</v>
      </c>
      <c r="W11" s="32">
        <f t="shared" si="3"/>
        <v>34</v>
      </c>
      <c r="X11" s="19">
        <f t="shared" si="4"/>
        <v>5</v>
      </c>
      <c r="Y11" s="19">
        <f t="shared" si="5"/>
        <v>99</v>
      </c>
      <c r="Z11" s="27">
        <f t="shared" si="6"/>
        <v>1.1458333333333333E-3</v>
      </c>
      <c r="AA11" s="19">
        <f t="shared" si="7"/>
        <v>99</v>
      </c>
      <c r="AB11" s="36"/>
      <c r="AC11" s="7"/>
      <c r="AD11" s="29"/>
    </row>
    <row r="12" spans="1:50" s="19" customFormat="1" ht="31.5">
      <c r="A12" s="153"/>
      <c r="B12" s="239"/>
      <c r="C12" s="137" t="s">
        <v>209</v>
      </c>
      <c r="D12" s="263" t="s">
        <v>82</v>
      </c>
      <c r="E12" s="223">
        <v>1.1574074074074073E-3</v>
      </c>
      <c r="F12" s="224">
        <v>30</v>
      </c>
      <c r="G12" s="224">
        <v>5</v>
      </c>
      <c r="H12" s="224">
        <v>10</v>
      </c>
      <c r="I12" s="224"/>
      <c r="J12" s="224"/>
      <c r="K12" s="224"/>
      <c r="L12" s="224"/>
      <c r="M12" s="224">
        <v>20</v>
      </c>
      <c r="N12" s="224">
        <v>60</v>
      </c>
      <c r="O12" s="224"/>
      <c r="P12" s="224">
        <f t="shared" si="0"/>
        <v>125</v>
      </c>
      <c r="Q12" s="225">
        <f t="shared" si="1"/>
        <v>2.6041666666666665E-3</v>
      </c>
      <c r="R12" s="213" t="e">
        <f>IF(S12="в\к","в\к",RANK(S12,$S$8:$S$17,1))</f>
        <v>#REF!</v>
      </c>
      <c r="S12" s="136">
        <f>IF(U12="",AA12/MIN($AA$8:$AA$17)*100,"в\к")</f>
        <v>239.36170212765958</v>
      </c>
      <c r="T12" s="35"/>
      <c r="V12" s="19">
        <f t="shared" si="2"/>
        <v>1</v>
      </c>
      <c r="W12" s="32">
        <f t="shared" si="3"/>
        <v>40</v>
      </c>
      <c r="X12" s="19">
        <f t="shared" si="4"/>
        <v>125</v>
      </c>
      <c r="Y12" s="19">
        <f t="shared" si="5"/>
        <v>225</v>
      </c>
      <c r="Z12" s="27">
        <f t="shared" si="6"/>
        <v>2.6041666666666665E-3</v>
      </c>
      <c r="AA12" s="19">
        <f t="shared" si="7"/>
        <v>225</v>
      </c>
      <c r="AC12" s="7"/>
      <c r="AD12" s="29"/>
    </row>
    <row r="13" spans="1:50" ht="31.5">
      <c r="A13" s="153"/>
      <c r="B13" s="239"/>
      <c r="C13" s="137" t="s">
        <v>210</v>
      </c>
      <c r="D13" s="263" t="s">
        <v>82</v>
      </c>
      <c r="E13" s="223">
        <v>1.5277777777777779E-3</v>
      </c>
      <c r="F13" s="224">
        <v>60</v>
      </c>
      <c r="G13" s="224">
        <v>60</v>
      </c>
      <c r="H13" s="224">
        <v>120</v>
      </c>
      <c r="I13" s="224">
        <v>35</v>
      </c>
      <c r="J13" s="224">
        <v>60</v>
      </c>
      <c r="K13" s="224">
        <v>10</v>
      </c>
      <c r="L13" s="224">
        <v>60</v>
      </c>
      <c r="M13" s="224">
        <v>50</v>
      </c>
      <c r="N13" s="224">
        <v>60</v>
      </c>
      <c r="O13" s="224"/>
      <c r="P13" s="224">
        <f t="shared" si="0"/>
        <v>515</v>
      </c>
      <c r="Q13" s="225">
        <f t="shared" si="1"/>
        <v>7.4884259259259262E-3</v>
      </c>
      <c r="R13" s="213" t="e">
        <f>IF(#REF!="в\к","в\к",RANK(#REF!,$S$8:$S$17,1))</f>
        <v>#REF!</v>
      </c>
      <c r="S13" s="136" t="e">
        <f>IF(#REF!="",#REF!/MIN($AA$8:$AA$17)*100,"в\к")</f>
        <v>#REF!</v>
      </c>
      <c r="T13" s="35"/>
      <c r="U13" s="19"/>
      <c r="V13" s="19">
        <f t="shared" si="2"/>
        <v>2</v>
      </c>
      <c r="W13" s="32">
        <f t="shared" si="3"/>
        <v>12</v>
      </c>
      <c r="X13" s="19">
        <f t="shared" si="4"/>
        <v>515</v>
      </c>
      <c r="Y13" s="19">
        <f t="shared" si="5"/>
        <v>647</v>
      </c>
      <c r="Z13" s="27">
        <f t="shared" si="6"/>
        <v>7.4884259259259262E-3</v>
      </c>
      <c r="AA13" s="19">
        <f t="shared" si="7"/>
        <v>647</v>
      </c>
      <c r="AB13" s="36"/>
      <c r="AD13" s="33"/>
    </row>
    <row r="14" spans="1:50" s="37" customFormat="1" ht="31.5">
      <c r="A14" s="181"/>
      <c r="B14" s="238">
        <f>Q14+Q15+Q16</f>
        <v>8.7152777777777767E-3</v>
      </c>
      <c r="C14" s="155" t="s">
        <v>129</v>
      </c>
      <c r="D14" s="262" t="s">
        <v>78</v>
      </c>
      <c r="E14" s="222">
        <v>1.2268518518518518E-3</v>
      </c>
      <c r="F14" s="190"/>
      <c r="G14" s="190"/>
      <c r="H14" s="190"/>
      <c r="I14" s="190"/>
      <c r="J14" s="190">
        <v>10</v>
      </c>
      <c r="K14" s="190"/>
      <c r="L14" s="190"/>
      <c r="M14" s="190"/>
      <c r="N14" s="190">
        <v>10</v>
      </c>
      <c r="O14" s="190"/>
      <c r="P14" s="190">
        <f t="shared" si="0"/>
        <v>20</v>
      </c>
      <c r="Q14" s="192">
        <f t="shared" si="1"/>
        <v>1.4583333333333334E-3</v>
      </c>
      <c r="R14" s="212" t="e">
        <f>IF(S14="в\к","в\к",RANK(S14,$S$8:$S$17,1))</f>
        <v>#REF!</v>
      </c>
      <c r="S14" s="136">
        <f>IF(U14="",AA14/MIN($AA$8:$AA$17)*100,"в\к")</f>
        <v>134.04255319148936</v>
      </c>
      <c r="T14" s="31"/>
      <c r="U14" s="19"/>
      <c r="V14" s="19">
        <f t="shared" si="2"/>
        <v>1</v>
      </c>
      <c r="W14" s="32">
        <f t="shared" si="3"/>
        <v>46</v>
      </c>
      <c r="X14" s="19">
        <f t="shared" si="4"/>
        <v>20</v>
      </c>
      <c r="Y14" s="19">
        <f t="shared" si="5"/>
        <v>126</v>
      </c>
      <c r="Z14" s="27">
        <f t="shared" si="6"/>
        <v>1.4583333333333334E-3</v>
      </c>
      <c r="AA14" s="19">
        <f t="shared" si="7"/>
        <v>126</v>
      </c>
      <c r="AB14" s="36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</row>
    <row r="15" spans="1:50" s="37" customFormat="1" ht="31.5">
      <c r="A15" s="153"/>
      <c r="B15" s="239"/>
      <c r="C15" s="137" t="s">
        <v>130</v>
      </c>
      <c r="D15" s="263" t="s">
        <v>78</v>
      </c>
      <c r="E15" s="223">
        <v>1.2731481481481483E-3</v>
      </c>
      <c r="F15" s="224">
        <v>60</v>
      </c>
      <c r="G15" s="224">
        <v>60</v>
      </c>
      <c r="H15" s="224">
        <v>50</v>
      </c>
      <c r="I15" s="224">
        <v>35</v>
      </c>
      <c r="J15" s="224">
        <v>60</v>
      </c>
      <c r="K15" s="224"/>
      <c r="L15" s="224">
        <v>30</v>
      </c>
      <c r="M15" s="224">
        <v>30</v>
      </c>
      <c r="N15" s="224">
        <v>60</v>
      </c>
      <c r="O15" s="224"/>
      <c r="P15" s="224">
        <f t="shared" si="0"/>
        <v>385</v>
      </c>
      <c r="Q15" s="225">
        <f t="shared" si="1"/>
        <v>5.7291666666666663E-3</v>
      </c>
      <c r="R15" s="213" t="e">
        <f>IF(S15="в\к","в\к",RANK(S15,$S$8:$S$17,1))</f>
        <v>#REF!</v>
      </c>
      <c r="S15" s="136">
        <f>IF(U15="",AA15/MIN($AA$8:$AA$17)*100,"в\к")</f>
        <v>526.595744680851</v>
      </c>
      <c r="T15" s="31"/>
      <c r="U15" s="19"/>
      <c r="V15" s="19">
        <f t="shared" si="2"/>
        <v>1</v>
      </c>
      <c r="W15" s="32">
        <f t="shared" si="3"/>
        <v>50</v>
      </c>
      <c r="X15" s="19">
        <f t="shared" si="4"/>
        <v>385</v>
      </c>
      <c r="Y15" s="19">
        <f t="shared" si="5"/>
        <v>495</v>
      </c>
      <c r="Z15" s="77">
        <f t="shared" si="6"/>
        <v>5.7291666666666663E-3</v>
      </c>
      <c r="AA15" s="19">
        <f t="shared" si="7"/>
        <v>495</v>
      </c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ht="31.5">
      <c r="A16" s="153"/>
      <c r="B16" s="239"/>
      <c r="C16" s="137" t="s">
        <v>131</v>
      </c>
      <c r="D16" s="263" t="s">
        <v>78</v>
      </c>
      <c r="E16" s="223">
        <v>1.1226851851851851E-3</v>
      </c>
      <c r="F16" s="224"/>
      <c r="G16" s="224"/>
      <c r="H16" s="224"/>
      <c r="I16" s="224">
        <v>5</v>
      </c>
      <c r="J16" s="224"/>
      <c r="K16" s="224"/>
      <c r="L16" s="224">
        <v>30</v>
      </c>
      <c r="M16" s="224"/>
      <c r="N16" s="224"/>
      <c r="O16" s="224"/>
      <c r="P16" s="224">
        <f t="shared" si="0"/>
        <v>35</v>
      </c>
      <c r="Q16" s="225">
        <f t="shared" si="1"/>
        <v>1.5277777777777779E-3</v>
      </c>
      <c r="R16" s="213" t="e">
        <f>IF(#REF!="в\к","в\к",RANK(#REF!,$S$8:$S$17,1))</f>
        <v>#REF!</v>
      </c>
      <c r="S16" s="136" t="e">
        <f>IF(#REF!="",#REF!/MIN($AA$8:$AA$17)*100,"в\к")</f>
        <v>#REF!</v>
      </c>
      <c r="T16" s="31"/>
      <c r="U16" s="19"/>
      <c r="V16" s="19">
        <f t="shared" si="2"/>
        <v>1</v>
      </c>
      <c r="W16" s="32">
        <f t="shared" si="3"/>
        <v>37</v>
      </c>
      <c r="X16" s="19">
        <f t="shared" si="4"/>
        <v>35</v>
      </c>
      <c r="Y16" s="19">
        <f t="shared" si="5"/>
        <v>132</v>
      </c>
      <c r="Z16" s="27">
        <f t="shared" si="6"/>
        <v>1.5277777777777779E-3</v>
      </c>
      <c r="AA16" s="19">
        <f t="shared" si="7"/>
        <v>132</v>
      </c>
      <c r="AB16" s="36"/>
    </row>
    <row r="17" spans="1:28" ht="15.75">
      <c r="A17" s="181"/>
      <c r="B17" s="238">
        <f>Q17+Q18+Q19</f>
        <v>1.6909722222222222E-2</v>
      </c>
      <c r="C17" s="151" t="s">
        <v>139</v>
      </c>
      <c r="D17" s="262" t="s">
        <v>75</v>
      </c>
      <c r="E17" s="222">
        <v>9.6064814814814808E-4</v>
      </c>
      <c r="F17" s="190">
        <v>30</v>
      </c>
      <c r="G17" s="190">
        <v>60</v>
      </c>
      <c r="H17" s="190">
        <v>60</v>
      </c>
      <c r="I17" s="190">
        <v>30</v>
      </c>
      <c r="J17" s="190">
        <v>30</v>
      </c>
      <c r="K17" s="190">
        <v>10</v>
      </c>
      <c r="L17" s="190">
        <v>30</v>
      </c>
      <c r="M17" s="190">
        <v>60</v>
      </c>
      <c r="N17" s="190"/>
      <c r="O17" s="190"/>
      <c r="P17" s="190">
        <f t="shared" si="0"/>
        <v>310</v>
      </c>
      <c r="Q17" s="192">
        <f t="shared" si="1"/>
        <v>4.5486111111111109E-3</v>
      </c>
      <c r="R17" s="212" t="e">
        <f>IF(S17="в\к","в\к",RANK(S17,$S$8:$S$17,1))</f>
        <v>#REF!</v>
      </c>
      <c r="S17" s="136">
        <f>IF(U17="",AA17/MIN($AA$8:$AA$17)*100,"в\к")</f>
        <v>418.08510638297872</v>
      </c>
      <c r="T17" s="31"/>
      <c r="U17" s="19"/>
      <c r="V17" s="19">
        <f t="shared" si="2"/>
        <v>1</v>
      </c>
      <c r="W17" s="32">
        <f t="shared" si="3"/>
        <v>23</v>
      </c>
      <c r="X17" s="19">
        <f t="shared" si="4"/>
        <v>310</v>
      </c>
      <c r="Y17" s="19">
        <f t="shared" si="5"/>
        <v>393</v>
      </c>
      <c r="Z17" s="27">
        <f t="shared" si="6"/>
        <v>4.5486111111111109E-3</v>
      </c>
      <c r="AA17" s="19">
        <f t="shared" si="7"/>
        <v>393</v>
      </c>
      <c r="AB17" s="38"/>
    </row>
    <row r="18" spans="1:28" s="53" customFormat="1" ht="15.75">
      <c r="A18" s="153"/>
      <c r="B18" s="239"/>
      <c r="C18" s="137" t="s">
        <v>140</v>
      </c>
      <c r="D18" s="263" t="s">
        <v>75</v>
      </c>
      <c r="E18" s="223">
        <v>1.8055555555555557E-3</v>
      </c>
      <c r="F18" s="224">
        <v>30</v>
      </c>
      <c r="G18" s="224">
        <v>50</v>
      </c>
      <c r="H18" s="224">
        <v>20</v>
      </c>
      <c r="I18" s="224">
        <v>25</v>
      </c>
      <c r="J18" s="224">
        <v>50</v>
      </c>
      <c r="K18" s="224">
        <v>35</v>
      </c>
      <c r="L18" s="224"/>
      <c r="M18" s="224">
        <v>45</v>
      </c>
      <c r="N18" s="224"/>
      <c r="O18" s="224"/>
      <c r="P18" s="224">
        <f t="shared" si="0"/>
        <v>255</v>
      </c>
      <c r="Q18" s="225">
        <f t="shared" si="1"/>
        <v>4.7569444444444447E-3</v>
      </c>
      <c r="R18" s="213" t="e">
        <f>IF(S18="в\к","в\к",RANK(S18,$S$8:$S$17,1))</f>
        <v>#REF!</v>
      </c>
      <c r="S18" s="136">
        <f>IF(U18="",AA18/MIN($AA$8:$AA$17)*100,"в\к")</f>
        <v>437.2340425531915</v>
      </c>
      <c r="T18" s="31"/>
      <c r="U18" s="19"/>
      <c r="V18" s="19">
        <f t="shared" si="2"/>
        <v>2</v>
      </c>
      <c r="W18" s="32">
        <f t="shared" si="3"/>
        <v>36</v>
      </c>
      <c r="X18" s="19">
        <f t="shared" si="4"/>
        <v>255</v>
      </c>
      <c r="Y18" s="19">
        <f t="shared" si="5"/>
        <v>411</v>
      </c>
      <c r="Z18" s="27">
        <f t="shared" si="6"/>
        <v>4.7569444444444447E-3</v>
      </c>
      <c r="AA18" s="19">
        <f t="shared" si="7"/>
        <v>411</v>
      </c>
      <c r="AB18" s="19"/>
    </row>
    <row r="19" spans="1:28" ht="15.75">
      <c r="A19" s="153"/>
      <c r="B19" s="239"/>
      <c r="C19" s="137" t="s">
        <v>141</v>
      </c>
      <c r="D19" s="263" t="s">
        <v>75</v>
      </c>
      <c r="E19" s="223">
        <v>1.3541666666666667E-3</v>
      </c>
      <c r="F19" s="224">
        <v>60</v>
      </c>
      <c r="G19" s="224">
        <v>60</v>
      </c>
      <c r="H19" s="224">
        <v>120</v>
      </c>
      <c r="I19" s="224">
        <v>120</v>
      </c>
      <c r="J19" s="224">
        <v>60</v>
      </c>
      <c r="K19" s="224">
        <v>10</v>
      </c>
      <c r="L19" s="224">
        <v>10</v>
      </c>
      <c r="M19" s="224">
        <v>40</v>
      </c>
      <c r="N19" s="224">
        <v>60</v>
      </c>
      <c r="O19" s="224"/>
      <c r="P19" s="224">
        <f t="shared" si="0"/>
        <v>540</v>
      </c>
      <c r="Q19" s="225">
        <f t="shared" si="1"/>
        <v>7.6041666666666671E-3</v>
      </c>
      <c r="R19" s="213" t="e">
        <f>IF(S19="в\к","в\к",RANK(S19,$S$8:$S$17,1))</f>
        <v>#REF!</v>
      </c>
      <c r="S19" s="136" t="e">
        <f>IF(#REF!="",#REF!/MIN($AA$8:$AA$17)*100,"в\к")</f>
        <v>#REF!</v>
      </c>
      <c r="T19" s="31"/>
      <c r="U19" s="19"/>
      <c r="V19" s="19">
        <f t="shared" si="2"/>
        <v>1</v>
      </c>
      <c r="W19" s="32">
        <f t="shared" si="3"/>
        <v>57</v>
      </c>
      <c r="X19" s="19">
        <f t="shared" si="4"/>
        <v>540</v>
      </c>
      <c r="Y19" s="19">
        <f t="shared" si="5"/>
        <v>657</v>
      </c>
      <c r="Z19" s="27">
        <f t="shared" si="6"/>
        <v>7.6041666666666671E-3</v>
      </c>
      <c r="AA19" s="19">
        <f t="shared" si="7"/>
        <v>657</v>
      </c>
      <c r="AB19" s="38"/>
    </row>
    <row r="20" spans="1:28" ht="47.25">
      <c r="A20" s="181"/>
      <c r="B20" s="238">
        <f>Q20+Q21+Q22</f>
        <v>4.7685185185185183E-3</v>
      </c>
      <c r="C20" s="151" t="s">
        <v>187</v>
      </c>
      <c r="D20" s="262" t="s">
        <v>81</v>
      </c>
      <c r="E20" s="222">
        <v>1.1921296296296296E-3</v>
      </c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>
        <f t="shared" si="0"/>
        <v>0</v>
      </c>
      <c r="Q20" s="192">
        <f t="shared" si="1"/>
        <v>1.1921296296296296E-3</v>
      </c>
      <c r="R20" s="212" t="e">
        <f>IF(S20="в\к","в\к",RANK(S20,$S$8:$S$17,1))</f>
        <v>#REF!</v>
      </c>
      <c r="S20" s="136">
        <f>IF(U20="",AA20/MIN($AA$8:$AA$17)*100,"в\к")</f>
        <v>109.57446808510637</v>
      </c>
      <c r="T20" s="35"/>
      <c r="U20" s="19"/>
      <c r="V20" s="19">
        <f t="shared" si="2"/>
        <v>1</v>
      </c>
      <c r="W20" s="32">
        <f t="shared" si="3"/>
        <v>43</v>
      </c>
      <c r="X20" s="19">
        <f t="shared" si="4"/>
        <v>0</v>
      </c>
      <c r="Y20" s="19">
        <f t="shared" si="5"/>
        <v>103</v>
      </c>
      <c r="Z20" s="27">
        <f t="shared" si="6"/>
        <v>1.1921296296296296E-3</v>
      </c>
      <c r="AA20" s="19">
        <f t="shared" si="7"/>
        <v>103</v>
      </c>
      <c r="AB20" s="38"/>
    </row>
    <row r="21" spans="1:28" ht="47.25">
      <c r="A21" s="153"/>
      <c r="B21" s="239"/>
      <c r="C21" s="137" t="s">
        <v>188</v>
      </c>
      <c r="D21" s="263" t="s">
        <v>81</v>
      </c>
      <c r="E21" s="223">
        <v>1.0416666666666667E-3</v>
      </c>
      <c r="F21" s="224"/>
      <c r="G21" s="224"/>
      <c r="H21" s="224"/>
      <c r="I21" s="224"/>
      <c r="J21" s="224"/>
      <c r="K21" s="224"/>
      <c r="L21" s="224"/>
      <c r="M21" s="224">
        <v>40</v>
      </c>
      <c r="N21" s="224"/>
      <c r="O21" s="224"/>
      <c r="P21" s="224">
        <f t="shared" si="0"/>
        <v>40</v>
      </c>
      <c r="Q21" s="225">
        <f t="shared" si="1"/>
        <v>1.5046296296296296E-3</v>
      </c>
      <c r="R21" s="213" t="e">
        <f>IF(S21="в\к","в\к",RANK(S21,$S$8:$S$17,1))</f>
        <v>#REF!</v>
      </c>
      <c r="S21" s="136">
        <f>IF(U21="",AA21/MIN($AA$8:$AA$17)*100,"в\к")</f>
        <v>138.29787234042556</v>
      </c>
      <c r="T21" s="35"/>
      <c r="U21" s="19"/>
      <c r="V21" s="19">
        <f t="shared" si="2"/>
        <v>1</v>
      </c>
      <c r="W21" s="32">
        <f t="shared" si="3"/>
        <v>30</v>
      </c>
      <c r="X21" s="19">
        <f t="shared" si="4"/>
        <v>40</v>
      </c>
      <c r="Y21" s="19">
        <f t="shared" si="5"/>
        <v>130</v>
      </c>
      <c r="Z21" s="27">
        <f t="shared" si="6"/>
        <v>1.5046296296296296E-3</v>
      </c>
      <c r="AA21" s="19">
        <f t="shared" si="7"/>
        <v>130</v>
      </c>
    </row>
    <row r="22" spans="1:28" ht="47.25">
      <c r="A22" s="153"/>
      <c r="B22" s="239"/>
      <c r="C22" s="137" t="s">
        <v>189</v>
      </c>
      <c r="D22" s="263" t="s">
        <v>81</v>
      </c>
      <c r="E22" s="223">
        <v>1.1458333333333333E-3</v>
      </c>
      <c r="F22" s="224">
        <v>35</v>
      </c>
      <c r="G22" s="224">
        <v>20</v>
      </c>
      <c r="H22" s="224">
        <v>15</v>
      </c>
      <c r="I22" s="224"/>
      <c r="J22" s="224"/>
      <c r="K22" s="224"/>
      <c r="L22" s="224"/>
      <c r="M22" s="224">
        <v>10</v>
      </c>
      <c r="N22" s="224"/>
      <c r="O22" s="224"/>
      <c r="P22" s="224">
        <f t="shared" si="0"/>
        <v>80</v>
      </c>
      <c r="Q22" s="225">
        <f t="shared" si="1"/>
        <v>2.0717592592592593E-3</v>
      </c>
      <c r="R22" s="213" t="e">
        <f>IF(#REF!="в\к","в\к",RANK(#REF!,$S$8:$S$17,1))</f>
        <v>#REF!</v>
      </c>
      <c r="S22" s="136" t="e">
        <f>IF(#REF!="",#REF!/MIN($AA$8:$AA$17)*100,"в\к")</f>
        <v>#REF!</v>
      </c>
      <c r="T22" s="35"/>
      <c r="U22" s="19"/>
      <c r="V22" s="19">
        <f t="shared" si="2"/>
        <v>1</v>
      </c>
      <c r="W22" s="32">
        <f t="shared" si="3"/>
        <v>39</v>
      </c>
      <c r="X22" s="19">
        <f t="shared" si="4"/>
        <v>80</v>
      </c>
      <c r="Y22" s="19">
        <f t="shared" si="5"/>
        <v>179</v>
      </c>
      <c r="Z22" s="27">
        <f t="shared" si="6"/>
        <v>2.0717592592592593E-3</v>
      </c>
      <c r="AA22" s="19">
        <f t="shared" si="7"/>
        <v>179</v>
      </c>
      <c r="AB22" s="38"/>
    </row>
    <row r="23" spans="1:28" ht="31.5">
      <c r="A23" s="181"/>
      <c r="B23" s="238">
        <f>Q23+Q24+Q25</f>
        <v>9.9999999999999985E-3</v>
      </c>
      <c r="C23" s="151" t="s">
        <v>154</v>
      </c>
      <c r="D23" s="262" t="s">
        <v>153</v>
      </c>
      <c r="E23" s="222">
        <v>1.0185185185185186E-3</v>
      </c>
      <c r="F23" s="190">
        <v>60</v>
      </c>
      <c r="G23" s="190"/>
      <c r="H23" s="190"/>
      <c r="I23" s="190">
        <v>20</v>
      </c>
      <c r="J23" s="190">
        <v>10</v>
      </c>
      <c r="K23" s="190"/>
      <c r="L23" s="190"/>
      <c r="M23" s="190">
        <v>25</v>
      </c>
      <c r="N23" s="190">
        <v>40</v>
      </c>
      <c r="O23" s="190"/>
      <c r="P23" s="190">
        <f t="shared" si="0"/>
        <v>155</v>
      </c>
      <c r="Q23" s="192">
        <f t="shared" si="1"/>
        <v>2.8124999999999999E-3</v>
      </c>
      <c r="R23" s="212" t="e">
        <f>IF(S23="в\к","в\к",RANK(S23,$S$8:$S$17,1))</f>
        <v>#REF!</v>
      </c>
      <c r="S23" s="136">
        <f>IF(U23="",AA23/MIN($AA$8:$AA$17)*100,"в\к")</f>
        <v>258.51063829787233</v>
      </c>
      <c r="T23" s="31"/>
      <c r="U23" s="19"/>
      <c r="V23" s="19">
        <f t="shared" si="2"/>
        <v>1</v>
      </c>
      <c r="W23" s="32">
        <f t="shared" si="3"/>
        <v>28</v>
      </c>
      <c r="X23" s="19">
        <f t="shared" si="4"/>
        <v>155</v>
      </c>
      <c r="Y23" s="19">
        <f t="shared" si="5"/>
        <v>243</v>
      </c>
      <c r="Z23" s="27">
        <f t="shared" si="6"/>
        <v>2.8124999999999999E-3</v>
      </c>
      <c r="AA23" s="19">
        <f t="shared" si="7"/>
        <v>243</v>
      </c>
      <c r="AB23" s="36"/>
    </row>
    <row r="24" spans="1:28" ht="31.5">
      <c r="A24" s="153"/>
      <c r="B24" s="239"/>
      <c r="C24" s="137" t="s">
        <v>155</v>
      </c>
      <c r="D24" s="263" t="s">
        <v>153</v>
      </c>
      <c r="E24" s="223">
        <v>1.25E-3</v>
      </c>
      <c r="F24" s="224">
        <v>30</v>
      </c>
      <c r="G24" s="224">
        <v>10</v>
      </c>
      <c r="H24" s="224"/>
      <c r="I24" s="224"/>
      <c r="J24" s="224"/>
      <c r="K24" s="224">
        <v>10</v>
      </c>
      <c r="L24" s="224"/>
      <c r="M24" s="224">
        <v>10</v>
      </c>
      <c r="N24" s="224"/>
      <c r="O24" s="224"/>
      <c r="P24" s="224">
        <f t="shared" si="0"/>
        <v>60</v>
      </c>
      <c r="Q24" s="225">
        <f t="shared" si="1"/>
        <v>1.9444444444444444E-3</v>
      </c>
      <c r="R24" s="213" t="e">
        <f>IF(S24="в\к","в\к",RANK(S24,$S$8:$S$17,1))</f>
        <v>#REF!</v>
      </c>
      <c r="S24" s="136">
        <f>IF(U24="",AA24/MIN($AA$8:$AA$17)*100,"в\к")</f>
        <v>178.72340425531914</v>
      </c>
      <c r="T24" s="31"/>
      <c r="U24" s="19"/>
      <c r="V24" s="19">
        <f t="shared" si="2"/>
        <v>1</v>
      </c>
      <c r="W24" s="32">
        <f t="shared" si="3"/>
        <v>48</v>
      </c>
      <c r="X24" s="19">
        <f t="shared" si="4"/>
        <v>60</v>
      </c>
      <c r="Y24" s="19">
        <f t="shared" si="5"/>
        <v>168</v>
      </c>
      <c r="Z24" s="27">
        <f t="shared" si="6"/>
        <v>1.9444444444444444E-3</v>
      </c>
      <c r="AA24" s="19">
        <f t="shared" si="7"/>
        <v>168</v>
      </c>
    </row>
    <row r="25" spans="1:28" ht="31.5">
      <c r="A25" s="153"/>
      <c r="B25" s="239"/>
      <c r="C25" s="137" t="s">
        <v>156</v>
      </c>
      <c r="D25" s="263" t="s">
        <v>153</v>
      </c>
      <c r="E25" s="223">
        <v>1.423611111111111E-3</v>
      </c>
      <c r="F25" s="224">
        <v>60</v>
      </c>
      <c r="G25" s="224">
        <v>40</v>
      </c>
      <c r="H25" s="224">
        <v>20</v>
      </c>
      <c r="I25" s="224">
        <v>30</v>
      </c>
      <c r="J25" s="224">
        <v>40</v>
      </c>
      <c r="K25" s="224">
        <v>30</v>
      </c>
      <c r="L25" s="224">
        <v>10</v>
      </c>
      <c r="M25" s="224">
        <v>60</v>
      </c>
      <c r="N25" s="224">
        <v>40</v>
      </c>
      <c r="O25" s="224"/>
      <c r="P25" s="224">
        <f t="shared" si="0"/>
        <v>330</v>
      </c>
      <c r="Q25" s="225">
        <f t="shared" si="1"/>
        <v>5.2430555555555555E-3</v>
      </c>
      <c r="R25" s="213" t="e">
        <f>IF(#REF!="в\к","в\к",RANK(#REF!,$S$8:$S$17,1))</f>
        <v>#REF!</v>
      </c>
      <c r="S25" s="136" t="e">
        <f>IF(#REF!="",#REF!/MIN($AA$8:$AA$17)*100,"в\к")</f>
        <v>#REF!</v>
      </c>
      <c r="T25" s="31"/>
      <c r="U25" s="19"/>
      <c r="V25" s="19">
        <f t="shared" si="2"/>
        <v>2</v>
      </c>
      <c r="W25" s="32">
        <f t="shared" si="3"/>
        <v>3</v>
      </c>
      <c r="X25" s="19">
        <f t="shared" si="4"/>
        <v>330</v>
      </c>
      <c r="Y25" s="19">
        <f t="shared" si="5"/>
        <v>453</v>
      </c>
      <c r="Z25" s="27">
        <f t="shared" si="6"/>
        <v>5.2430555555555555E-3</v>
      </c>
      <c r="AA25" s="19">
        <f t="shared" si="7"/>
        <v>453</v>
      </c>
      <c r="AB25" s="36"/>
    </row>
    <row r="26" spans="1:28" ht="31.5">
      <c r="A26" s="181"/>
      <c r="B26" s="238">
        <f>Q26+Q27+Q28</f>
        <v>1.3599537037037037E-2</v>
      </c>
      <c r="C26" s="151" t="s">
        <v>164</v>
      </c>
      <c r="D26" s="262" t="s">
        <v>163</v>
      </c>
      <c r="E26" s="222">
        <v>1.2962962962962963E-3</v>
      </c>
      <c r="F26" s="190">
        <v>40</v>
      </c>
      <c r="G26" s="190">
        <v>30</v>
      </c>
      <c r="H26" s="190">
        <v>20</v>
      </c>
      <c r="I26" s="190"/>
      <c r="J26" s="190">
        <v>20</v>
      </c>
      <c r="K26" s="190"/>
      <c r="L26" s="190">
        <v>20</v>
      </c>
      <c r="M26" s="190">
        <v>60</v>
      </c>
      <c r="N26" s="190"/>
      <c r="O26" s="190"/>
      <c r="P26" s="190">
        <f t="shared" si="0"/>
        <v>190</v>
      </c>
      <c r="Q26" s="192">
        <f t="shared" si="1"/>
        <v>3.4953703703703705E-3</v>
      </c>
      <c r="R26" s="212" t="e">
        <f>IF(S26="в\к","в\к",RANK(S26,$S$8:$S$17,1))</f>
        <v>#REF!</v>
      </c>
      <c r="S26" s="136">
        <f>IF(U26="",AA26/MIN($AA$8:$AA$17)*100,"в\к")</f>
        <v>321.27659574468083</v>
      </c>
      <c r="T26" s="31"/>
      <c r="U26" s="19"/>
      <c r="V26" s="19">
        <f t="shared" si="2"/>
        <v>1</v>
      </c>
      <c r="W26" s="32">
        <f t="shared" si="3"/>
        <v>52</v>
      </c>
      <c r="X26" s="19">
        <f t="shared" si="4"/>
        <v>190</v>
      </c>
      <c r="Y26" s="19">
        <f t="shared" si="5"/>
        <v>302</v>
      </c>
      <c r="Z26" s="27">
        <f t="shared" si="6"/>
        <v>3.4953703703703705E-3</v>
      </c>
      <c r="AA26" s="19">
        <f t="shared" si="7"/>
        <v>302</v>
      </c>
      <c r="AB26" s="38"/>
    </row>
    <row r="27" spans="1:28" ht="31.5">
      <c r="A27" s="153"/>
      <c r="B27" s="239"/>
      <c r="C27" s="137" t="s">
        <v>165</v>
      </c>
      <c r="D27" s="263" t="s">
        <v>163</v>
      </c>
      <c r="E27" s="223">
        <v>1.3657407407407409E-3</v>
      </c>
      <c r="F27" s="224">
        <v>60</v>
      </c>
      <c r="G27" s="224">
        <v>15</v>
      </c>
      <c r="H27" s="224">
        <v>30</v>
      </c>
      <c r="I27" s="224"/>
      <c r="J27" s="224">
        <v>40</v>
      </c>
      <c r="K27" s="224"/>
      <c r="L27" s="224"/>
      <c r="M27" s="224">
        <v>35</v>
      </c>
      <c r="N27" s="224">
        <v>45</v>
      </c>
      <c r="O27" s="224"/>
      <c r="P27" s="224">
        <f t="shared" si="0"/>
        <v>225</v>
      </c>
      <c r="Q27" s="225">
        <f t="shared" si="1"/>
        <v>3.9699074074074072E-3</v>
      </c>
      <c r="R27" s="213" t="e">
        <f>IF(S27="в\к","в\к",RANK(S27,$S$8:$S$17,1))</f>
        <v>#REF!</v>
      </c>
      <c r="S27" s="136">
        <f>IF(U27="",AA27/MIN($AA$8:$AA$17)*100,"в\к")</f>
        <v>364.89361702127661</v>
      </c>
      <c r="T27" s="31"/>
      <c r="U27" s="19"/>
      <c r="V27" s="19">
        <f t="shared" si="2"/>
        <v>1</v>
      </c>
      <c r="W27" s="32">
        <f t="shared" si="3"/>
        <v>58</v>
      </c>
      <c r="X27" s="19">
        <f t="shared" si="4"/>
        <v>225</v>
      </c>
      <c r="Y27" s="19">
        <f t="shared" si="5"/>
        <v>343</v>
      </c>
      <c r="Z27" s="27">
        <f t="shared" si="6"/>
        <v>3.9699074074074072E-3</v>
      </c>
      <c r="AA27" s="19">
        <f t="shared" si="7"/>
        <v>343</v>
      </c>
    </row>
    <row r="28" spans="1:28" ht="31.5">
      <c r="A28" s="153"/>
      <c r="B28" s="239"/>
      <c r="C28" s="137" t="s">
        <v>166</v>
      </c>
      <c r="D28" s="263" t="s">
        <v>163</v>
      </c>
      <c r="E28" s="223">
        <v>1.6782407407407406E-3</v>
      </c>
      <c r="F28" s="224">
        <v>40</v>
      </c>
      <c r="G28" s="224">
        <v>60</v>
      </c>
      <c r="H28" s="224">
        <v>20</v>
      </c>
      <c r="I28" s="224">
        <v>15</v>
      </c>
      <c r="J28" s="224">
        <v>30</v>
      </c>
      <c r="K28" s="224">
        <v>40</v>
      </c>
      <c r="L28" s="224">
        <v>60</v>
      </c>
      <c r="M28" s="224">
        <v>60</v>
      </c>
      <c r="N28" s="224">
        <v>60</v>
      </c>
      <c r="O28" s="224"/>
      <c r="P28" s="224">
        <f t="shared" si="0"/>
        <v>385</v>
      </c>
      <c r="Q28" s="225">
        <f t="shared" si="1"/>
        <v>6.1342592592592594E-3</v>
      </c>
      <c r="R28" s="213" t="e">
        <f>IF(S8="в\к","в\к",RANK(S8,$S$8:$S$17,1))</f>
        <v>#REF!</v>
      </c>
      <c r="S28" s="136">
        <f>IF(U8="",AA8/MIN($AA$8:$AA$17)*100,"в\к")</f>
        <v>100</v>
      </c>
      <c r="T28" s="31"/>
      <c r="U28" s="19"/>
      <c r="V28" s="19">
        <f t="shared" si="2"/>
        <v>2</v>
      </c>
      <c r="W28" s="32">
        <f t="shared" si="3"/>
        <v>25</v>
      </c>
      <c r="X28" s="19">
        <f t="shared" si="4"/>
        <v>385</v>
      </c>
      <c r="Y28" s="19">
        <f t="shared" si="5"/>
        <v>530</v>
      </c>
      <c r="Z28" s="27">
        <f t="shared" si="6"/>
        <v>6.1342592592592594E-3</v>
      </c>
      <c r="AA28" s="19">
        <f t="shared" si="7"/>
        <v>530</v>
      </c>
      <c r="AB28" s="38"/>
    </row>
    <row r="29" spans="1:28" ht="31.5">
      <c r="A29" s="181"/>
      <c r="B29" s="238">
        <f>Q29+Q30+Q31</f>
        <v>5.1736111111111115E-3</v>
      </c>
      <c r="C29" s="151" t="s">
        <v>190</v>
      </c>
      <c r="D29" s="262" t="s">
        <v>76</v>
      </c>
      <c r="E29" s="222">
        <v>1.0069444444444444E-3</v>
      </c>
      <c r="F29" s="190"/>
      <c r="G29" s="190"/>
      <c r="H29" s="190"/>
      <c r="I29" s="190"/>
      <c r="J29" s="190"/>
      <c r="K29" s="190"/>
      <c r="L29" s="190"/>
      <c r="M29" s="190">
        <v>5</v>
      </c>
      <c r="N29" s="190"/>
      <c r="O29" s="190"/>
      <c r="P29" s="190">
        <f t="shared" si="0"/>
        <v>5</v>
      </c>
      <c r="Q29" s="227">
        <f t="shared" si="1"/>
        <v>1.0648148148148149E-3</v>
      </c>
      <c r="R29" s="220" t="e">
        <f>IF(S29="в\к","в\к",RANK(S29,$S$8:$S$17,1))</f>
        <v>#REF!</v>
      </c>
      <c r="S29" s="136">
        <f>IF(U29="",AA29/MIN($AA$8:$AA$17)*100,"в\к")</f>
        <v>97.872340425531917</v>
      </c>
      <c r="T29" s="31"/>
      <c r="U29" s="19"/>
      <c r="V29" s="19">
        <f t="shared" si="2"/>
        <v>1</v>
      </c>
      <c r="W29" s="32">
        <f t="shared" si="3"/>
        <v>27</v>
      </c>
      <c r="X29" s="19">
        <f t="shared" si="4"/>
        <v>5</v>
      </c>
      <c r="Y29" s="19">
        <f t="shared" si="5"/>
        <v>92</v>
      </c>
      <c r="Z29" s="27">
        <f t="shared" si="6"/>
        <v>1.0648148148148149E-3</v>
      </c>
      <c r="AA29" s="19">
        <f t="shared" si="7"/>
        <v>92</v>
      </c>
      <c r="AB29" s="38"/>
    </row>
    <row r="30" spans="1:28" ht="31.5">
      <c r="A30" s="153"/>
      <c r="B30" s="239"/>
      <c r="C30" s="137" t="s">
        <v>191</v>
      </c>
      <c r="D30" s="263" t="s">
        <v>76</v>
      </c>
      <c r="E30" s="223">
        <v>1.2962962962962963E-3</v>
      </c>
      <c r="F30" s="224"/>
      <c r="G30" s="224"/>
      <c r="H30" s="224"/>
      <c r="I30" s="224">
        <v>10</v>
      </c>
      <c r="J30" s="224"/>
      <c r="K30" s="224">
        <v>10</v>
      </c>
      <c r="L30" s="224"/>
      <c r="M30" s="224">
        <v>60</v>
      </c>
      <c r="N30" s="224"/>
      <c r="O30" s="224"/>
      <c r="P30" s="224">
        <f t="shared" si="0"/>
        <v>80</v>
      </c>
      <c r="Q30" s="228">
        <f t="shared" si="1"/>
        <v>2.2222222222222222E-3</v>
      </c>
      <c r="R30" s="221" t="e">
        <f>IF(S30="в\к","в\к",RANK(S30,$S$8:$S$17,1))</f>
        <v>#REF!</v>
      </c>
      <c r="S30" s="136">
        <f>IF(U30="",AA30/MIN($AA$8:$AA$17)*100,"в\к")</f>
        <v>204.25531914893617</v>
      </c>
      <c r="T30" s="31"/>
      <c r="U30" s="19"/>
      <c r="V30" s="19">
        <f t="shared" si="2"/>
        <v>1</v>
      </c>
      <c r="W30" s="32">
        <f t="shared" si="3"/>
        <v>52</v>
      </c>
      <c r="X30" s="19">
        <f t="shared" si="4"/>
        <v>80</v>
      </c>
      <c r="Y30" s="19">
        <f t="shared" si="5"/>
        <v>192</v>
      </c>
      <c r="Z30" s="27">
        <f t="shared" si="6"/>
        <v>2.2222222222222222E-3</v>
      </c>
      <c r="AA30" s="19">
        <f t="shared" si="7"/>
        <v>192</v>
      </c>
    </row>
    <row r="31" spans="1:28" ht="31.5">
      <c r="A31" s="182"/>
      <c r="B31" s="240"/>
      <c r="C31" s="154" t="s">
        <v>205</v>
      </c>
      <c r="D31" s="264" t="s">
        <v>76</v>
      </c>
      <c r="E31" s="226">
        <v>1.25E-3</v>
      </c>
      <c r="F31" s="191"/>
      <c r="G31" s="191"/>
      <c r="H31" s="191"/>
      <c r="I31" s="191"/>
      <c r="J31" s="191"/>
      <c r="K31" s="191"/>
      <c r="L31" s="191">
        <v>10</v>
      </c>
      <c r="M31" s="191">
        <v>20</v>
      </c>
      <c r="N31" s="191">
        <v>25</v>
      </c>
      <c r="O31" s="191"/>
      <c r="P31" s="191">
        <f t="shared" si="0"/>
        <v>55</v>
      </c>
      <c r="Q31" s="229">
        <f t="shared" si="1"/>
        <v>1.8865740740740742E-3</v>
      </c>
      <c r="R31" s="221" t="e">
        <f>IF(S11="в\к","в\к",RANK(S11,$S$8:$S$17,1))</f>
        <v>#REF!</v>
      </c>
      <c r="S31" s="136">
        <f>IF(U11="",AA11/MIN($AA$8:$AA$17)*100,"в\к")</f>
        <v>105.31914893617021</v>
      </c>
      <c r="T31" s="31"/>
      <c r="U31" s="19"/>
      <c r="V31" s="19">
        <f t="shared" si="2"/>
        <v>1</v>
      </c>
      <c r="W31" s="32">
        <f t="shared" si="3"/>
        <v>48</v>
      </c>
      <c r="X31" s="19">
        <f t="shared" si="4"/>
        <v>55</v>
      </c>
      <c r="Y31" s="19">
        <f t="shared" si="5"/>
        <v>163</v>
      </c>
      <c r="Z31" s="27">
        <f t="shared" si="6"/>
        <v>1.8865740740740742E-3</v>
      </c>
      <c r="AA31" s="19">
        <f t="shared" si="7"/>
        <v>163</v>
      </c>
      <c r="AB31" s="38"/>
    </row>
    <row r="32" spans="1:28" ht="15.75">
      <c r="A32" s="156"/>
      <c r="B32" s="252"/>
      <c r="C32" s="56"/>
      <c r="D32" s="265"/>
      <c r="E32" s="159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6"/>
      <c r="R32" s="214"/>
      <c r="S32" s="136"/>
      <c r="T32" s="31"/>
      <c r="U32" s="19"/>
      <c r="V32" s="19"/>
      <c r="W32" s="32"/>
      <c r="X32" s="19"/>
      <c r="Y32" s="19"/>
      <c r="Z32" s="27"/>
      <c r="AA32" s="19"/>
    </row>
    <row r="33" spans="1:27" ht="15.75">
      <c r="A33" s="61"/>
      <c r="B33" s="253"/>
      <c r="C33" s="56"/>
      <c r="D33" s="26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7"/>
      <c r="V33" s="74"/>
      <c r="W33" s="74"/>
      <c r="X33" s="74"/>
      <c r="Y33" s="74"/>
      <c r="Z33" s="74"/>
      <c r="AA33" s="74"/>
    </row>
    <row r="34" spans="1:27" ht="15.75">
      <c r="A34" s="50"/>
      <c r="B34" s="50" t="s">
        <v>32</v>
      </c>
      <c r="C34" s="56"/>
      <c r="D34" s="186" t="s">
        <v>49</v>
      </c>
      <c r="E34" s="216" t="s">
        <v>51</v>
      </c>
      <c r="F34" s="216"/>
      <c r="G34" s="216"/>
      <c r="H34" s="267"/>
      <c r="I34" s="267"/>
      <c r="J34" s="18"/>
      <c r="K34" s="18"/>
      <c r="L34" s="18"/>
      <c r="M34" s="18"/>
      <c r="N34" s="18"/>
      <c r="O34" s="18"/>
      <c r="P34" s="56"/>
      <c r="Q34" s="56"/>
      <c r="R34" s="56"/>
      <c r="S34" s="7"/>
      <c r="V34" s="74"/>
      <c r="W34" s="74"/>
      <c r="X34" s="74"/>
      <c r="Y34" s="74"/>
      <c r="Z34" s="74"/>
      <c r="AA34" s="74"/>
    </row>
    <row r="35" spans="1:27" ht="15.75">
      <c r="A35" s="61"/>
      <c r="B35" s="253"/>
      <c r="C35" s="56"/>
      <c r="D35" s="26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7"/>
      <c r="V35" s="74"/>
      <c r="W35" s="74"/>
      <c r="X35" s="74"/>
      <c r="Y35" s="74"/>
      <c r="Z35" s="74"/>
      <c r="AA35" s="74"/>
    </row>
    <row r="36" spans="1:27" ht="15.75">
      <c r="A36" s="56"/>
      <c r="B36" s="268"/>
      <c r="C36" s="56"/>
      <c r="D36" s="56"/>
      <c r="E36" s="216"/>
      <c r="F36" s="216"/>
      <c r="G36" s="216"/>
      <c r="H36" s="216"/>
      <c r="I36" s="216"/>
      <c r="J36" s="216"/>
      <c r="K36" s="216"/>
      <c r="L36" s="216"/>
      <c r="M36" s="56"/>
      <c r="N36" s="56"/>
      <c r="O36" s="56"/>
      <c r="P36" s="56"/>
      <c r="Q36" s="56"/>
      <c r="R36" s="56"/>
      <c r="S36" s="7"/>
      <c r="V36" s="74"/>
      <c r="W36" s="74"/>
      <c r="X36" s="74"/>
      <c r="Y36" s="74"/>
      <c r="Z36" s="74"/>
      <c r="AA36" s="74"/>
    </row>
    <row r="37" spans="1:27" ht="15.75">
      <c r="A37" s="61"/>
      <c r="B37" s="253"/>
      <c r="C37" s="56"/>
      <c r="D37" s="26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7"/>
      <c r="V37" s="74"/>
      <c r="W37" s="74"/>
      <c r="X37" s="74"/>
      <c r="Y37" s="74"/>
      <c r="Z37" s="74"/>
      <c r="AA37" s="74"/>
    </row>
    <row r="38" spans="1:27" ht="15.75">
      <c r="A38" s="61"/>
      <c r="B38" s="253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7"/>
      <c r="V38" s="74"/>
      <c r="W38" s="74"/>
      <c r="X38" s="74"/>
      <c r="Y38" s="74"/>
      <c r="Z38" s="74"/>
      <c r="AA38" s="74"/>
    </row>
    <row r="39" spans="1:27" ht="15.75">
      <c r="A39" s="61"/>
      <c r="B39" s="253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7"/>
      <c r="V39" s="74"/>
      <c r="W39" s="74"/>
      <c r="X39" s="74"/>
      <c r="Y39" s="74"/>
      <c r="Z39" s="74"/>
      <c r="AA39" s="74"/>
    </row>
    <row r="40" spans="1:27" ht="15.75">
      <c r="A40" s="61"/>
      <c r="B40" s="253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7"/>
      <c r="V40" s="74"/>
      <c r="W40" s="74"/>
      <c r="X40" s="74"/>
      <c r="Y40" s="74"/>
      <c r="Z40" s="74"/>
      <c r="AA40" s="74"/>
    </row>
    <row r="41" spans="1:27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V41" s="74"/>
      <c r="W41" s="74"/>
      <c r="X41" s="74"/>
      <c r="Y41" s="74"/>
      <c r="Z41" s="74"/>
      <c r="AA41" s="74"/>
    </row>
    <row r="42" spans="1:27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V42" s="74"/>
      <c r="W42" s="74"/>
      <c r="X42" s="74"/>
      <c r="Y42" s="74"/>
      <c r="Z42" s="74"/>
      <c r="AA42" s="74"/>
    </row>
    <row r="43" spans="1:27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V43" s="74"/>
      <c r="W43" s="74"/>
      <c r="X43" s="74"/>
      <c r="Y43" s="74"/>
      <c r="Z43" s="74"/>
      <c r="AA43" s="74"/>
    </row>
    <row r="44" spans="1:27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V44" s="74"/>
      <c r="W44" s="74"/>
      <c r="X44" s="74"/>
      <c r="Y44" s="74"/>
      <c r="Z44" s="74"/>
      <c r="AA44" s="74"/>
    </row>
    <row r="45" spans="1:27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V45" s="74"/>
      <c r="W45" s="74"/>
      <c r="X45" s="74"/>
      <c r="Y45" s="74"/>
      <c r="Z45" s="74"/>
      <c r="AA45" s="74"/>
    </row>
    <row r="46" spans="1:27">
      <c r="D46" s="7"/>
      <c r="V46" s="74"/>
      <c r="W46" s="74"/>
      <c r="X46" s="74"/>
      <c r="Y46" s="74"/>
      <c r="Z46" s="74"/>
      <c r="AA46" s="74"/>
    </row>
    <row r="47" spans="1:27">
      <c r="D47" s="7"/>
      <c r="V47" s="74"/>
      <c r="W47" s="74"/>
      <c r="X47" s="74"/>
      <c r="Y47" s="74"/>
      <c r="Z47" s="74"/>
      <c r="AA47" s="74"/>
    </row>
    <row r="48" spans="1:27">
      <c r="V48" s="74"/>
      <c r="W48" s="74"/>
      <c r="X48" s="74"/>
      <c r="Y48" s="74"/>
      <c r="Z48" s="74"/>
      <c r="AA48" s="74"/>
    </row>
    <row r="49" spans="22:27">
      <c r="V49" s="74"/>
      <c r="W49" s="74"/>
      <c r="X49" s="74"/>
      <c r="Y49" s="74"/>
      <c r="Z49" s="74"/>
      <c r="AA49" s="74"/>
    </row>
    <row r="50" spans="22:27">
      <c r="V50" s="74"/>
      <c r="W50" s="74"/>
      <c r="X50" s="74"/>
      <c r="Y50" s="74"/>
      <c r="Z50" s="74"/>
      <c r="AA50" s="74"/>
    </row>
    <row r="51" spans="22:27">
      <c r="V51" s="74"/>
      <c r="W51" s="74"/>
      <c r="X51" s="74"/>
      <c r="Y51" s="74"/>
      <c r="Z51" s="74"/>
      <c r="AA51" s="74"/>
    </row>
    <row r="52" spans="22:27">
      <c r="V52" s="74"/>
      <c r="W52" s="74"/>
      <c r="X52" s="74"/>
      <c r="Y52" s="74"/>
      <c r="Z52" s="74"/>
      <c r="AA52" s="74"/>
    </row>
  </sheetData>
  <autoFilter ref="B7:AB7">
    <sortState ref="B8:AB75">
      <sortCondition ref="B7"/>
    </sortState>
  </autoFilter>
  <dataConsolidate/>
  <mergeCells count="12">
    <mergeCell ref="R5:R6"/>
    <mergeCell ref="S5:S6"/>
    <mergeCell ref="B1:R1"/>
    <mergeCell ref="D3:P3"/>
    <mergeCell ref="F5:O5"/>
    <mergeCell ref="Q5:Q6"/>
    <mergeCell ref="M2:R2"/>
    <mergeCell ref="A5:A6"/>
    <mergeCell ref="B5:B6"/>
    <mergeCell ref="C5:C6"/>
    <mergeCell ref="D5:D6"/>
    <mergeCell ref="E5:E6"/>
  </mergeCells>
  <conditionalFormatting sqref="T1:U65451">
    <cfRule type="cellIs" dxfId="7" priority="1" stopIfTrue="1" operator="equal">
      <formula>"лично"</formula>
    </cfRule>
    <cfRule type="cellIs" dxfId="6" priority="2" stopIfTrue="1" operator="equal">
      <formula>"в/к"</formula>
    </cfRule>
  </conditionalFormatting>
  <pageMargins left="0.12266666666666666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1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D49"/>
  <sheetViews>
    <sheetView view="pageLayout" topLeftCell="A8" zoomScaleNormal="100" zoomScaleSheetLayoutView="106" workbookViewId="0">
      <selection activeCell="B11" sqref="B11:B13"/>
    </sheetView>
  </sheetViews>
  <sheetFormatPr defaultColWidth="13" defaultRowHeight="15"/>
  <cols>
    <col min="1" max="1" width="33.85546875" style="7" customWidth="1"/>
    <col min="2" max="2" width="40.85546875" style="133" customWidth="1"/>
    <col min="3" max="3" width="22.85546875" style="57" customWidth="1"/>
    <col min="4" max="4" width="12.85546875" style="18" customWidth="1"/>
    <col min="5" max="5" width="15.28515625" style="23" customWidth="1"/>
    <col min="6" max="6" width="9.140625" style="23" hidden="1" customWidth="1"/>
    <col min="7" max="7" width="9.5703125" style="7" hidden="1" customWidth="1"/>
    <col min="8" max="8" width="8" style="7" hidden="1" customWidth="1"/>
    <col min="9" max="9" width="29.42578125" style="19" bestFit="1" customWidth="1"/>
    <col min="10" max="30" width="13" style="19"/>
    <col min="31" max="238" width="13" style="7"/>
    <col min="239" max="239" width="4.5703125" style="7" customWidth="1"/>
    <col min="240" max="240" width="23.5703125" style="7" customWidth="1"/>
    <col min="241" max="241" width="30.28515625" style="7" customWidth="1"/>
    <col min="242" max="242" width="10.42578125" style="7" customWidth="1"/>
    <col min="243" max="243" width="6.7109375" style="7" bestFit="1" customWidth="1"/>
    <col min="244" max="244" width="6.140625" style="7" customWidth="1"/>
    <col min="245" max="245" width="5" style="7" customWidth="1"/>
    <col min="246" max="246" width="6.42578125" style="7" customWidth="1"/>
    <col min="247" max="249" width="5.42578125" style="7" customWidth="1"/>
    <col min="250" max="250" width="5.28515625" style="7" customWidth="1"/>
    <col min="251" max="251" width="5.42578125" style="7" customWidth="1"/>
    <col min="252" max="252" width="5.7109375" style="7" bestFit="1" customWidth="1"/>
    <col min="253" max="253" width="9.42578125" style="7" customWidth="1"/>
    <col min="254" max="254" width="10.140625" style="7" customWidth="1"/>
    <col min="255" max="255" width="9.140625" style="7" customWidth="1"/>
    <col min="256" max="256" width="9.5703125" style="7" customWidth="1"/>
    <col min="257" max="257" width="5.28515625" style="7" bestFit="1" customWidth="1"/>
    <col min="258" max="258" width="5.140625" style="7" customWidth="1"/>
    <col min="259" max="259" width="7.42578125" style="7" bestFit="1" customWidth="1"/>
    <col min="260" max="260" width="8.5703125" style="7" bestFit="1" customWidth="1"/>
    <col min="261" max="263" width="13.140625" style="7" bestFit="1" customWidth="1"/>
    <col min="264" max="264" width="13" style="7"/>
    <col min="265" max="265" width="29.42578125" style="7" bestFit="1" customWidth="1"/>
    <col min="266" max="494" width="13" style="7"/>
    <col min="495" max="495" width="4.5703125" style="7" customWidth="1"/>
    <col min="496" max="496" width="23.5703125" style="7" customWidth="1"/>
    <col min="497" max="497" width="30.28515625" style="7" customWidth="1"/>
    <col min="498" max="498" width="10.42578125" style="7" customWidth="1"/>
    <col min="499" max="499" width="6.7109375" style="7" bestFit="1" customWidth="1"/>
    <col min="500" max="500" width="6.140625" style="7" customWidth="1"/>
    <col min="501" max="501" width="5" style="7" customWidth="1"/>
    <col min="502" max="502" width="6.42578125" style="7" customWidth="1"/>
    <col min="503" max="505" width="5.42578125" style="7" customWidth="1"/>
    <col min="506" max="506" width="5.28515625" style="7" customWidth="1"/>
    <col min="507" max="507" width="5.42578125" style="7" customWidth="1"/>
    <col min="508" max="508" width="5.7109375" style="7" bestFit="1" customWidth="1"/>
    <col min="509" max="509" width="9.42578125" style="7" customWidth="1"/>
    <col min="510" max="510" width="10.140625" style="7" customWidth="1"/>
    <col min="511" max="511" width="9.140625" style="7" customWidth="1"/>
    <col min="512" max="512" width="9.5703125" style="7" customWidth="1"/>
    <col min="513" max="513" width="5.28515625" style="7" bestFit="1" customWidth="1"/>
    <col min="514" max="514" width="5.140625" style="7" customWidth="1"/>
    <col min="515" max="515" width="7.42578125" style="7" bestFit="1" customWidth="1"/>
    <col min="516" max="516" width="8.5703125" style="7" bestFit="1" customWidth="1"/>
    <col min="517" max="519" width="13.140625" style="7" bestFit="1" customWidth="1"/>
    <col min="520" max="520" width="13" style="7"/>
    <col min="521" max="521" width="29.42578125" style="7" bestFit="1" customWidth="1"/>
    <col min="522" max="750" width="13" style="7"/>
    <col min="751" max="751" width="4.5703125" style="7" customWidth="1"/>
    <col min="752" max="752" width="23.5703125" style="7" customWidth="1"/>
    <col min="753" max="753" width="30.28515625" style="7" customWidth="1"/>
    <col min="754" max="754" width="10.42578125" style="7" customWidth="1"/>
    <col min="755" max="755" width="6.7109375" style="7" bestFit="1" customWidth="1"/>
    <col min="756" max="756" width="6.140625" style="7" customWidth="1"/>
    <col min="757" max="757" width="5" style="7" customWidth="1"/>
    <col min="758" max="758" width="6.42578125" style="7" customWidth="1"/>
    <col min="759" max="761" width="5.42578125" style="7" customWidth="1"/>
    <col min="762" max="762" width="5.28515625" style="7" customWidth="1"/>
    <col min="763" max="763" width="5.42578125" style="7" customWidth="1"/>
    <col min="764" max="764" width="5.7109375" style="7" bestFit="1" customWidth="1"/>
    <col min="765" max="765" width="9.42578125" style="7" customWidth="1"/>
    <col min="766" max="766" width="10.140625" style="7" customWidth="1"/>
    <col min="767" max="767" width="9.140625" style="7" customWidth="1"/>
    <col min="768" max="768" width="9.5703125" style="7" customWidth="1"/>
    <col min="769" max="769" width="5.28515625" style="7" bestFit="1" customWidth="1"/>
    <col min="770" max="770" width="5.140625" style="7" customWidth="1"/>
    <col min="771" max="771" width="7.42578125" style="7" bestFit="1" customWidth="1"/>
    <col min="772" max="772" width="8.5703125" style="7" bestFit="1" customWidth="1"/>
    <col min="773" max="775" width="13.140625" style="7" bestFit="1" customWidth="1"/>
    <col min="776" max="776" width="13" style="7"/>
    <col min="777" max="777" width="29.42578125" style="7" bestFit="1" customWidth="1"/>
    <col min="778" max="1006" width="13" style="7"/>
    <col min="1007" max="1007" width="4.5703125" style="7" customWidth="1"/>
    <col min="1008" max="1008" width="23.5703125" style="7" customWidth="1"/>
    <col min="1009" max="1009" width="30.28515625" style="7" customWidth="1"/>
    <col min="1010" max="1010" width="10.42578125" style="7" customWidth="1"/>
    <col min="1011" max="1011" width="6.7109375" style="7" bestFit="1" customWidth="1"/>
    <col min="1012" max="1012" width="6.140625" style="7" customWidth="1"/>
    <col min="1013" max="1013" width="5" style="7" customWidth="1"/>
    <col min="1014" max="1014" width="6.42578125" style="7" customWidth="1"/>
    <col min="1015" max="1017" width="5.42578125" style="7" customWidth="1"/>
    <col min="1018" max="1018" width="5.28515625" style="7" customWidth="1"/>
    <col min="1019" max="1019" width="5.42578125" style="7" customWidth="1"/>
    <col min="1020" max="1020" width="5.7109375" style="7" bestFit="1" customWidth="1"/>
    <col min="1021" max="1021" width="9.42578125" style="7" customWidth="1"/>
    <col min="1022" max="1022" width="10.140625" style="7" customWidth="1"/>
    <col min="1023" max="1023" width="9.140625" style="7" customWidth="1"/>
    <col min="1024" max="1024" width="9.5703125" style="7" customWidth="1"/>
    <col min="1025" max="1025" width="5.28515625" style="7" bestFit="1" customWidth="1"/>
    <col min="1026" max="1026" width="5.140625" style="7" customWidth="1"/>
    <col min="1027" max="1027" width="7.42578125" style="7" bestFit="1" customWidth="1"/>
    <col min="1028" max="1028" width="8.5703125" style="7" bestFit="1" customWidth="1"/>
    <col min="1029" max="1031" width="13.140625" style="7" bestFit="1" customWidth="1"/>
    <col min="1032" max="1032" width="13" style="7"/>
    <col min="1033" max="1033" width="29.42578125" style="7" bestFit="1" customWidth="1"/>
    <col min="1034" max="1262" width="13" style="7"/>
    <col min="1263" max="1263" width="4.5703125" style="7" customWidth="1"/>
    <col min="1264" max="1264" width="23.5703125" style="7" customWidth="1"/>
    <col min="1265" max="1265" width="30.28515625" style="7" customWidth="1"/>
    <col min="1266" max="1266" width="10.42578125" style="7" customWidth="1"/>
    <col min="1267" max="1267" width="6.7109375" style="7" bestFit="1" customWidth="1"/>
    <col min="1268" max="1268" width="6.140625" style="7" customWidth="1"/>
    <col min="1269" max="1269" width="5" style="7" customWidth="1"/>
    <col min="1270" max="1270" width="6.42578125" style="7" customWidth="1"/>
    <col min="1271" max="1273" width="5.42578125" style="7" customWidth="1"/>
    <col min="1274" max="1274" width="5.28515625" style="7" customWidth="1"/>
    <col min="1275" max="1275" width="5.42578125" style="7" customWidth="1"/>
    <col min="1276" max="1276" width="5.7109375" style="7" bestFit="1" customWidth="1"/>
    <col min="1277" max="1277" width="9.42578125" style="7" customWidth="1"/>
    <col min="1278" max="1278" width="10.140625" style="7" customWidth="1"/>
    <col min="1279" max="1279" width="9.140625" style="7" customWidth="1"/>
    <col min="1280" max="1280" width="9.5703125" style="7" customWidth="1"/>
    <col min="1281" max="1281" width="5.28515625" style="7" bestFit="1" customWidth="1"/>
    <col min="1282" max="1282" width="5.140625" style="7" customWidth="1"/>
    <col min="1283" max="1283" width="7.42578125" style="7" bestFit="1" customWidth="1"/>
    <col min="1284" max="1284" width="8.5703125" style="7" bestFit="1" customWidth="1"/>
    <col min="1285" max="1287" width="13.140625" style="7" bestFit="1" customWidth="1"/>
    <col min="1288" max="1288" width="13" style="7"/>
    <col min="1289" max="1289" width="29.42578125" style="7" bestFit="1" customWidth="1"/>
    <col min="1290" max="1518" width="13" style="7"/>
    <col min="1519" max="1519" width="4.5703125" style="7" customWidth="1"/>
    <col min="1520" max="1520" width="23.5703125" style="7" customWidth="1"/>
    <col min="1521" max="1521" width="30.28515625" style="7" customWidth="1"/>
    <col min="1522" max="1522" width="10.42578125" style="7" customWidth="1"/>
    <col min="1523" max="1523" width="6.7109375" style="7" bestFit="1" customWidth="1"/>
    <col min="1524" max="1524" width="6.140625" style="7" customWidth="1"/>
    <col min="1525" max="1525" width="5" style="7" customWidth="1"/>
    <col min="1526" max="1526" width="6.42578125" style="7" customWidth="1"/>
    <col min="1527" max="1529" width="5.42578125" style="7" customWidth="1"/>
    <col min="1530" max="1530" width="5.28515625" style="7" customWidth="1"/>
    <col min="1531" max="1531" width="5.42578125" style="7" customWidth="1"/>
    <col min="1532" max="1532" width="5.7109375" style="7" bestFit="1" customWidth="1"/>
    <col min="1533" max="1533" width="9.42578125" style="7" customWidth="1"/>
    <col min="1534" max="1534" width="10.140625" style="7" customWidth="1"/>
    <col min="1535" max="1535" width="9.140625" style="7" customWidth="1"/>
    <col min="1536" max="1536" width="9.5703125" style="7" customWidth="1"/>
    <col min="1537" max="1537" width="5.28515625" style="7" bestFit="1" customWidth="1"/>
    <col min="1538" max="1538" width="5.140625" style="7" customWidth="1"/>
    <col min="1539" max="1539" width="7.42578125" style="7" bestFit="1" customWidth="1"/>
    <col min="1540" max="1540" width="8.5703125" style="7" bestFit="1" customWidth="1"/>
    <col min="1541" max="1543" width="13.140625" style="7" bestFit="1" customWidth="1"/>
    <col min="1544" max="1544" width="13" style="7"/>
    <col min="1545" max="1545" width="29.42578125" style="7" bestFit="1" customWidth="1"/>
    <col min="1546" max="1774" width="13" style="7"/>
    <col min="1775" max="1775" width="4.5703125" style="7" customWidth="1"/>
    <col min="1776" max="1776" width="23.5703125" style="7" customWidth="1"/>
    <col min="1777" max="1777" width="30.28515625" style="7" customWidth="1"/>
    <col min="1778" max="1778" width="10.42578125" style="7" customWidth="1"/>
    <col min="1779" max="1779" width="6.7109375" style="7" bestFit="1" customWidth="1"/>
    <col min="1780" max="1780" width="6.140625" style="7" customWidth="1"/>
    <col min="1781" max="1781" width="5" style="7" customWidth="1"/>
    <col min="1782" max="1782" width="6.42578125" style="7" customWidth="1"/>
    <col min="1783" max="1785" width="5.42578125" style="7" customWidth="1"/>
    <col min="1786" max="1786" width="5.28515625" style="7" customWidth="1"/>
    <col min="1787" max="1787" width="5.42578125" style="7" customWidth="1"/>
    <col min="1788" max="1788" width="5.7109375" style="7" bestFit="1" customWidth="1"/>
    <col min="1789" max="1789" width="9.42578125" style="7" customWidth="1"/>
    <col min="1790" max="1790" width="10.140625" style="7" customWidth="1"/>
    <col min="1791" max="1791" width="9.140625" style="7" customWidth="1"/>
    <col min="1792" max="1792" width="9.5703125" style="7" customWidth="1"/>
    <col min="1793" max="1793" width="5.28515625" style="7" bestFit="1" customWidth="1"/>
    <col min="1794" max="1794" width="5.140625" style="7" customWidth="1"/>
    <col min="1795" max="1795" width="7.42578125" style="7" bestFit="1" customWidth="1"/>
    <col min="1796" max="1796" width="8.5703125" style="7" bestFit="1" customWidth="1"/>
    <col min="1797" max="1799" width="13.140625" style="7" bestFit="1" customWidth="1"/>
    <col min="1800" max="1800" width="13" style="7"/>
    <col min="1801" max="1801" width="29.42578125" style="7" bestFit="1" customWidth="1"/>
    <col min="1802" max="2030" width="13" style="7"/>
    <col min="2031" max="2031" width="4.5703125" style="7" customWidth="1"/>
    <col min="2032" max="2032" width="23.5703125" style="7" customWidth="1"/>
    <col min="2033" max="2033" width="30.28515625" style="7" customWidth="1"/>
    <col min="2034" max="2034" width="10.42578125" style="7" customWidth="1"/>
    <col min="2035" max="2035" width="6.7109375" style="7" bestFit="1" customWidth="1"/>
    <col min="2036" max="2036" width="6.140625" style="7" customWidth="1"/>
    <col min="2037" max="2037" width="5" style="7" customWidth="1"/>
    <col min="2038" max="2038" width="6.42578125" style="7" customWidth="1"/>
    <col min="2039" max="2041" width="5.42578125" style="7" customWidth="1"/>
    <col min="2042" max="2042" width="5.28515625" style="7" customWidth="1"/>
    <col min="2043" max="2043" width="5.42578125" style="7" customWidth="1"/>
    <col min="2044" max="2044" width="5.7109375" style="7" bestFit="1" customWidth="1"/>
    <col min="2045" max="2045" width="9.42578125" style="7" customWidth="1"/>
    <col min="2046" max="2046" width="10.140625" style="7" customWidth="1"/>
    <col min="2047" max="2047" width="9.140625" style="7" customWidth="1"/>
    <col min="2048" max="2048" width="9.5703125" style="7" customWidth="1"/>
    <col min="2049" max="2049" width="5.28515625" style="7" bestFit="1" customWidth="1"/>
    <col min="2050" max="2050" width="5.140625" style="7" customWidth="1"/>
    <col min="2051" max="2051" width="7.42578125" style="7" bestFit="1" customWidth="1"/>
    <col min="2052" max="2052" width="8.5703125" style="7" bestFit="1" customWidth="1"/>
    <col min="2053" max="2055" width="13.140625" style="7" bestFit="1" customWidth="1"/>
    <col min="2056" max="2056" width="13" style="7"/>
    <col min="2057" max="2057" width="29.42578125" style="7" bestFit="1" customWidth="1"/>
    <col min="2058" max="2286" width="13" style="7"/>
    <col min="2287" max="2287" width="4.5703125" style="7" customWidth="1"/>
    <col min="2288" max="2288" width="23.5703125" style="7" customWidth="1"/>
    <col min="2289" max="2289" width="30.28515625" style="7" customWidth="1"/>
    <col min="2290" max="2290" width="10.42578125" style="7" customWidth="1"/>
    <col min="2291" max="2291" width="6.7109375" style="7" bestFit="1" customWidth="1"/>
    <col min="2292" max="2292" width="6.140625" style="7" customWidth="1"/>
    <col min="2293" max="2293" width="5" style="7" customWidth="1"/>
    <col min="2294" max="2294" width="6.42578125" style="7" customWidth="1"/>
    <col min="2295" max="2297" width="5.42578125" style="7" customWidth="1"/>
    <col min="2298" max="2298" width="5.28515625" style="7" customWidth="1"/>
    <col min="2299" max="2299" width="5.42578125" style="7" customWidth="1"/>
    <col min="2300" max="2300" width="5.7109375" style="7" bestFit="1" customWidth="1"/>
    <col min="2301" max="2301" width="9.42578125" style="7" customWidth="1"/>
    <col min="2302" max="2302" width="10.140625" style="7" customWidth="1"/>
    <col min="2303" max="2303" width="9.140625" style="7" customWidth="1"/>
    <col min="2304" max="2304" width="9.5703125" style="7" customWidth="1"/>
    <col min="2305" max="2305" width="5.28515625" style="7" bestFit="1" customWidth="1"/>
    <col min="2306" max="2306" width="5.140625" style="7" customWidth="1"/>
    <col min="2307" max="2307" width="7.42578125" style="7" bestFit="1" customWidth="1"/>
    <col min="2308" max="2308" width="8.5703125" style="7" bestFit="1" customWidth="1"/>
    <col min="2309" max="2311" width="13.140625" style="7" bestFit="1" customWidth="1"/>
    <col min="2312" max="2312" width="13" style="7"/>
    <col min="2313" max="2313" width="29.42578125" style="7" bestFit="1" customWidth="1"/>
    <col min="2314" max="2542" width="13" style="7"/>
    <col min="2543" max="2543" width="4.5703125" style="7" customWidth="1"/>
    <col min="2544" max="2544" width="23.5703125" style="7" customWidth="1"/>
    <col min="2545" max="2545" width="30.28515625" style="7" customWidth="1"/>
    <col min="2546" max="2546" width="10.42578125" style="7" customWidth="1"/>
    <col min="2547" max="2547" width="6.7109375" style="7" bestFit="1" customWidth="1"/>
    <col min="2548" max="2548" width="6.140625" style="7" customWidth="1"/>
    <col min="2549" max="2549" width="5" style="7" customWidth="1"/>
    <col min="2550" max="2550" width="6.42578125" style="7" customWidth="1"/>
    <col min="2551" max="2553" width="5.42578125" style="7" customWidth="1"/>
    <col min="2554" max="2554" width="5.28515625" style="7" customWidth="1"/>
    <col min="2555" max="2555" width="5.42578125" style="7" customWidth="1"/>
    <col min="2556" max="2556" width="5.7109375" style="7" bestFit="1" customWidth="1"/>
    <col min="2557" max="2557" width="9.42578125" style="7" customWidth="1"/>
    <col min="2558" max="2558" width="10.140625" style="7" customWidth="1"/>
    <col min="2559" max="2559" width="9.140625" style="7" customWidth="1"/>
    <col min="2560" max="2560" width="9.5703125" style="7" customWidth="1"/>
    <col min="2561" max="2561" width="5.28515625" style="7" bestFit="1" customWidth="1"/>
    <col min="2562" max="2562" width="5.140625" style="7" customWidth="1"/>
    <col min="2563" max="2563" width="7.42578125" style="7" bestFit="1" customWidth="1"/>
    <col min="2564" max="2564" width="8.5703125" style="7" bestFit="1" customWidth="1"/>
    <col min="2565" max="2567" width="13.140625" style="7" bestFit="1" customWidth="1"/>
    <col min="2568" max="2568" width="13" style="7"/>
    <col min="2569" max="2569" width="29.42578125" style="7" bestFit="1" customWidth="1"/>
    <col min="2570" max="2798" width="13" style="7"/>
    <col min="2799" max="2799" width="4.5703125" style="7" customWidth="1"/>
    <col min="2800" max="2800" width="23.5703125" style="7" customWidth="1"/>
    <col min="2801" max="2801" width="30.28515625" style="7" customWidth="1"/>
    <col min="2802" max="2802" width="10.42578125" style="7" customWidth="1"/>
    <col min="2803" max="2803" width="6.7109375" style="7" bestFit="1" customWidth="1"/>
    <col min="2804" max="2804" width="6.140625" style="7" customWidth="1"/>
    <col min="2805" max="2805" width="5" style="7" customWidth="1"/>
    <col min="2806" max="2806" width="6.42578125" style="7" customWidth="1"/>
    <col min="2807" max="2809" width="5.42578125" style="7" customWidth="1"/>
    <col min="2810" max="2810" width="5.28515625" style="7" customWidth="1"/>
    <col min="2811" max="2811" width="5.42578125" style="7" customWidth="1"/>
    <col min="2812" max="2812" width="5.7109375" style="7" bestFit="1" customWidth="1"/>
    <col min="2813" max="2813" width="9.42578125" style="7" customWidth="1"/>
    <col min="2814" max="2814" width="10.140625" style="7" customWidth="1"/>
    <col min="2815" max="2815" width="9.140625" style="7" customWidth="1"/>
    <col min="2816" max="2816" width="9.5703125" style="7" customWidth="1"/>
    <col min="2817" max="2817" width="5.28515625" style="7" bestFit="1" customWidth="1"/>
    <col min="2818" max="2818" width="5.140625" style="7" customWidth="1"/>
    <col min="2819" max="2819" width="7.42578125" style="7" bestFit="1" customWidth="1"/>
    <col min="2820" max="2820" width="8.5703125" style="7" bestFit="1" customWidth="1"/>
    <col min="2821" max="2823" width="13.140625" style="7" bestFit="1" customWidth="1"/>
    <col min="2824" max="2824" width="13" style="7"/>
    <col min="2825" max="2825" width="29.42578125" style="7" bestFit="1" customWidth="1"/>
    <col min="2826" max="3054" width="13" style="7"/>
    <col min="3055" max="3055" width="4.5703125" style="7" customWidth="1"/>
    <col min="3056" max="3056" width="23.5703125" style="7" customWidth="1"/>
    <col min="3057" max="3057" width="30.28515625" style="7" customWidth="1"/>
    <col min="3058" max="3058" width="10.42578125" style="7" customWidth="1"/>
    <col min="3059" max="3059" width="6.7109375" style="7" bestFit="1" customWidth="1"/>
    <col min="3060" max="3060" width="6.140625" style="7" customWidth="1"/>
    <col min="3061" max="3061" width="5" style="7" customWidth="1"/>
    <col min="3062" max="3062" width="6.42578125" style="7" customWidth="1"/>
    <col min="3063" max="3065" width="5.42578125" style="7" customWidth="1"/>
    <col min="3066" max="3066" width="5.28515625" style="7" customWidth="1"/>
    <col min="3067" max="3067" width="5.42578125" style="7" customWidth="1"/>
    <col min="3068" max="3068" width="5.7109375" style="7" bestFit="1" customWidth="1"/>
    <col min="3069" max="3069" width="9.42578125" style="7" customWidth="1"/>
    <col min="3070" max="3070" width="10.140625" style="7" customWidth="1"/>
    <col min="3071" max="3071" width="9.140625" style="7" customWidth="1"/>
    <col min="3072" max="3072" width="9.5703125" style="7" customWidth="1"/>
    <col min="3073" max="3073" width="5.28515625" style="7" bestFit="1" customWidth="1"/>
    <col min="3074" max="3074" width="5.140625" style="7" customWidth="1"/>
    <col min="3075" max="3075" width="7.42578125" style="7" bestFit="1" customWidth="1"/>
    <col min="3076" max="3076" width="8.5703125" style="7" bestFit="1" customWidth="1"/>
    <col min="3077" max="3079" width="13.140625" style="7" bestFit="1" customWidth="1"/>
    <col min="3080" max="3080" width="13" style="7"/>
    <col min="3081" max="3081" width="29.42578125" style="7" bestFit="1" customWidth="1"/>
    <col min="3082" max="3310" width="13" style="7"/>
    <col min="3311" max="3311" width="4.5703125" style="7" customWidth="1"/>
    <col min="3312" max="3312" width="23.5703125" style="7" customWidth="1"/>
    <col min="3313" max="3313" width="30.28515625" style="7" customWidth="1"/>
    <col min="3314" max="3314" width="10.42578125" style="7" customWidth="1"/>
    <col min="3315" max="3315" width="6.7109375" style="7" bestFit="1" customWidth="1"/>
    <col min="3316" max="3316" width="6.140625" style="7" customWidth="1"/>
    <col min="3317" max="3317" width="5" style="7" customWidth="1"/>
    <col min="3318" max="3318" width="6.42578125" style="7" customWidth="1"/>
    <col min="3319" max="3321" width="5.42578125" style="7" customWidth="1"/>
    <col min="3322" max="3322" width="5.28515625" style="7" customWidth="1"/>
    <col min="3323" max="3323" width="5.42578125" style="7" customWidth="1"/>
    <col min="3324" max="3324" width="5.7109375" style="7" bestFit="1" customWidth="1"/>
    <col min="3325" max="3325" width="9.42578125" style="7" customWidth="1"/>
    <col min="3326" max="3326" width="10.140625" style="7" customWidth="1"/>
    <col min="3327" max="3327" width="9.140625" style="7" customWidth="1"/>
    <col min="3328" max="3328" width="9.5703125" style="7" customWidth="1"/>
    <col min="3329" max="3329" width="5.28515625" style="7" bestFit="1" customWidth="1"/>
    <col min="3330" max="3330" width="5.140625" style="7" customWidth="1"/>
    <col min="3331" max="3331" width="7.42578125" style="7" bestFit="1" customWidth="1"/>
    <col min="3332" max="3332" width="8.5703125" style="7" bestFit="1" customWidth="1"/>
    <col min="3333" max="3335" width="13.140625" style="7" bestFit="1" customWidth="1"/>
    <col min="3336" max="3336" width="13" style="7"/>
    <col min="3337" max="3337" width="29.42578125" style="7" bestFit="1" customWidth="1"/>
    <col min="3338" max="3566" width="13" style="7"/>
    <col min="3567" max="3567" width="4.5703125" style="7" customWidth="1"/>
    <col min="3568" max="3568" width="23.5703125" style="7" customWidth="1"/>
    <col min="3569" max="3569" width="30.28515625" style="7" customWidth="1"/>
    <col min="3570" max="3570" width="10.42578125" style="7" customWidth="1"/>
    <col min="3571" max="3571" width="6.7109375" style="7" bestFit="1" customWidth="1"/>
    <col min="3572" max="3572" width="6.140625" style="7" customWidth="1"/>
    <col min="3573" max="3573" width="5" style="7" customWidth="1"/>
    <col min="3574" max="3574" width="6.42578125" style="7" customWidth="1"/>
    <col min="3575" max="3577" width="5.42578125" style="7" customWidth="1"/>
    <col min="3578" max="3578" width="5.28515625" style="7" customWidth="1"/>
    <col min="3579" max="3579" width="5.42578125" style="7" customWidth="1"/>
    <col min="3580" max="3580" width="5.7109375" style="7" bestFit="1" customWidth="1"/>
    <col min="3581" max="3581" width="9.42578125" style="7" customWidth="1"/>
    <col min="3582" max="3582" width="10.140625" style="7" customWidth="1"/>
    <col min="3583" max="3583" width="9.140625" style="7" customWidth="1"/>
    <col min="3584" max="3584" width="9.5703125" style="7" customWidth="1"/>
    <col min="3585" max="3585" width="5.28515625" style="7" bestFit="1" customWidth="1"/>
    <col min="3586" max="3586" width="5.140625" style="7" customWidth="1"/>
    <col min="3587" max="3587" width="7.42578125" style="7" bestFit="1" customWidth="1"/>
    <col min="3588" max="3588" width="8.5703125" style="7" bestFit="1" customWidth="1"/>
    <col min="3589" max="3591" width="13.140625" style="7" bestFit="1" customWidth="1"/>
    <col min="3592" max="3592" width="13" style="7"/>
    <col min="3593" max="3593" width="29.42578125" style="7" bestFit="1" customWidth="1"/>
    <col min="3594" max="3822" width="13" style="7"/>
    <col min="3823" max="3823" width="4.5703125" style="7" customWidth="1"/>
    <col min="3824" max="3824" width="23.5703125" style="7" customWidth="1"/>
    <col min="3825" max="3825" width="30.28515625" style="7" customWidth="1"/>
    <col min="3826" max="3826" width="10.42578125" style="7" customWidth="1"/>
    <col min="3827" max="3827" width="6.7109375" style="7" bestFit="1" customWidth="1"/>
    <col min="3828" max="3828" width="6.140625" style="7" customWidth="1"/>
    <col min="3829" max="3829" width="5" style="7" customWidth="1"/>
    <col min="3830" max="3830" width="6.42578125" style="7" customWidth="1"/>
    <col min="3831" max="3833" width="5.42578125" style="7" customWidth="1"/>
    <col min="3834" max="3834" width="5.28515625" style="7" customWidth="1"/>
    <col min="3835" max="3835" width="5.42578125" style="7" customWidth="1"/>
    <col min="3836" max="3836" width="5.7109375" style="7" bestFit="1" customWidth="1"/>
    <col min="3837" max="3837" width="9.42578125" style="7" customWidth="1"/>
    <col min="3838" max="3838" width="10.140625" style="7" customWidth="1"/>
    <col min="3839" max="3839" width="9.140625" style="7" customWidth="1"/>
    <col min="3840" max="3840" width="9.5703125" style="7" customWidth="1"/>
    <col min="3841" max="3841" width="5.28515625" style="7" bestFit="1" customWidth="1"/>
    <col min="3842" max="3842" width="5.140625" style="7" customWidth="1"/>
    <col min="3843" max="3843" width="7.42578125" style="7" bestFit="1" customWidth="1"/>
    <col min="3844" max="3844" width="8.5703125" style="7" bestFit="1" customWidth="1"/>
    <col min="3845" max="3847" width="13.140625" style="7" bestFit="1" customWidth="1"/>
    <col min="3848" max="3848" width="13" style="7"/>
    <col min="3849" max="3849" width="29.42578125" style="7" bestFit="1" customWidth="1"/>
    <col min="3850" max="4078" width="13" style="7"/>
    <col min="4079" max="4079" width="4.5703125" style="7" customWidth="1"/>
    <col min="4080" max="4080" width="23.5703125" style="7" customWidth="1"/>
    <col min="4081" max="4081" width="30.28515625" style="7" customWidth="1"/>
    <col min="4082" max="4082" width="10.42578125" style="7" customWidth="1"/>
    <col min="4083" max="4083" width="6.7109375" style="7" bestFit="1" customWidth="1"/>
    <col min="4084" max="4084" width="6.140625" style="7" customWidth="1"/>
    <col min="4085" max="4085" width="5" style="7" customWidth="1"/>
    <col min="4086" max="4086" width="6.42578125" style="7" customWidth="1"/>
    <col min="4087" max="4089" width="5.42578125" style="7" customWidth="1"/>
    <col min="4090" max="4090" width="5.28515625" style="7" customWidth="1"/>
    <col min="4091" max="4091" width="5.42578125" style="7" customWidth="1"/>
    <col min="4092" max="4092" width="5.7109375" style="7" bestFit="1" customWidth="1"/>
    <col min="4093" max="4093" width="9.42578125" style="7" customWidth="1"/>
    <col min="4094" max="4094" width="10.140625" style="7" customWidth="1"/>
    <col min="4095" max="4095" width="9.140625" style="7" customWidth="1"/>
    <col min="4096" max="4096" width="9.5703125" style="7" customWidth="1"/>
    <col min="4097" max="4097" width="5.28515625" style="7" bestFit="1" customWidth="1"/>
    <col min="4098" max="4098" width="5.140625" style="7" customWidth="1"/>
    <col min="4099" max="4099" width="7.42578125" style="7" bestFit="1" customWidth="1"/>
    <col min="4100" max="4100" width="8.5703125" style="7" bestFit="1" customWidth="1"/>
    <col min="4101" max="4103" width="13.140625" style="7" bestFit="1" customWidth="1"/>
    <col min="4104" max="4104" width="13" style="7"/>
    <col min="4105" max="4105" width="29.42578125" style="7" bestFit="1" customWidth="1"/>
    <col min="4106" max="4334" width="13" style="7"/>
    <col min="4335" max="4335" width="4.5703125" style="7" customWidth="1"/>
    <col min="4336" max="4336" width="23.5703125" style="7" customWidth="1"/>
    <col min="4337" max="4337" width="30.28515625" style="7" customWidth="1"/>
    <col min="4338" max="4338" width="10.42578125" style="7" customWidth="1"/>
    <col min="4339" max="4339" width="6.7109375" style="7" bestFit="1" customWidth="1"/>
    <col min="4340" max="4340" width="6.140625" style="7" customWidth="1"/>
    <col min="4341" max="4341" width="5" style="7" customWidth="1"/>
    <col min="4342" max="4342" width="6.42578125" style="7" customWidth="1"/>
    <col min="4343" max="4345" width="5.42578125" style="7" customWidth="1"/>
    <col min="4346" max="4346" width="5.28515625" style="7" customWidth="1"/>
    <col min="4347" max="4347" width="5.42578125" style="7" customWidth="1"/>
    <col min="4348" max="4348" width="5.7109375" style="7" bestFit="1" customWidth="1"/>
    <col min="4349" max="4349" width="9.42578125" style="7" customWidth="1"/>
    <col min="4350" max="4350" width="10.140625" style="7" customWidth="1"/>
    <col min="4351" max="4351" width="9.140625" style="7" customWidth="1"/>
    <col min="4352" max="4352" width="9.5703125" style="7" customWidth="1"/>
    <col min="4353" max="4353" width="5.28515625" style="7" bestFit="1" customWidth="1"/>
    <col min="4354" max="4354" width="5.140625" style="7" customWidth="1"/>
    <col min="4355" max="4355" width="7.42578125" style="7" bestFit="1" customWidth="1"/>
    <col min="4356" max="4356" width="8.5703125" style="7" bestFit="1" customWidth="1"/>
    <col min="4357" max="4359" width="13.140625" style="7" bestFit="1" customWidth="1"/>
    <col min="4360" max="4360" width="13" style="7"/>
    <col min="4361" max="4361" width="29.42578125" style="7" bestFit="1" customWidth="1"/>
    <col min="4362" max="4590" width="13" style="7"/>
    <col min="4591" max="4591" width="4.5703125" style="7" customWidth="1"/>
    <col min="4592" max="4592" width="23.5703125" style="7" customWidth="1"/>
    <col min="4593" max="4593" width="30.28515625" style="7" customWidth="1"/>
    <col min="4594" max="4594" width="10.42578125" style="7" customWidth="1"/>
    <col min="4595" max="4595" width="6.7109375" style="7" bestFit="1" customWidth="1"/>
    <col min="4596" max="4596" width="6.140625" style="7" customWidth="1"/>
    <col min="4597" max="4597" width="5" style="7" customWidth="1"/>
    <col min="4598" max="4598" width="6.42578125" style="7" customWidth="1"/>
    <col min="4599" max="4601" width="5.42578125" style="7" customWidth="1"/>
    <col min="4602" max="4602" width="5.28515625" style="7" customWidth="1"/>
    <col min="4603" max="4603" width="5.42578125" style="7" customWidth="1"/>
    <col min="4604" max="4604" width="5.7109375" style="7" bestFit="1" customWidth="1"/>
    <col min="4605" max="4605" width="9.42578125" style="7" customWidth="1"/>
    <col min="4606" max="4606" width="10.140625" style="7" customWidth="1"/>
    <col min="4607" max="4607" width="9.140625" style="7" customWidth="1"/>
    <col min="4608" max="4608" width="9.5703125" style="7" customWidth="1"/>
    <col min="4609" max="4609" width="5.28515625" style="7" bestFit="1" customWidth="1"/>
    <col min="4610" max="4610" width="5.140625" style="7" customWidth="1"/>
    <col min="4611" max="4611" width="7.42578125" style="7" bestFit="1" customWidth="1"/>
    <col min="4612" max="4612" width="8.5703125" style="7" bestFit="1" customWidth="1"/>
    <col min="4613" max="4615" width="13.140625" style="7" bestFit="1" customWidth="1"/>
    <col min="4616" max="4616" width="13" style="7"/>
    <col min="4617" max="4617" width="29.42578125" style="7" bestFit="1" customWidth="1"/>
    <col min="4618" max="4846" width="13" style="7"/>
    <col min="4847" max="4847" width="4.5703125" style="7" customWidth="1"/>
    <col min="4848" max="4848" width="23.5703125" style="7" customWidth="1"/>
    <col min="4849" max="4849" width="30.28515625" style="7" customWidth="1"/>
    <col min="4850" max="4850" width="10.42578125" style="7" customWidth="1"/>
    <col min="4851" max="4851" width="6.7109375" style="7" bestFit="1" customWidth="1"/>
    <col min="4852" max="4852" width="6.140625" style="7" customWidth="1"/>
    <col min="4853" max="4853" width="5" style="7" customWidth="1"/>
    <col min="4854" max="4854" width="6.42578125" style="7" customWidth="1"/>
    <col min="4855" max="4857" width="5.42578125" style="7" customWidth="1"/>
    <col min="4858" max="4858" width="5.28515625" style="7" customWidth="1"/>
    <col min="4859" max="4859" width="5.42578125" style="7" customWidth="1"/>
    <col min="4860" max="4860" width="5.7109375" style="7" bestFit="1" customWidth="1"/>
    <col min="4861" max="4861" width="9.42578125" style="7" customWidth="1"/>
    <col min="4862" max="4862" width="10.140625" style="7" customWidth="1"/>
    <col min="4863" max="4863" width="9.140625" style="7" customWidth="1"/>
    <col min="4864" max="4864" width="9.5703125" style="7" customWidth="1"/>
    <col min="4865" max="4865" width="5.28515625" style="7" bestFit="1" customWidth="1"/>
    <col min="4866" max="4866" width="5.140625" style="7" customWidth="1"/>
    <col min="4867" max="4867" width="7.42578125" style="7" bestFit="1" customWidth="1"/>
    <col min="4868" max="4868" width="8.5703125" style="7" bestFit="1" customWidth="1"/>
    <col min="4869" max="4871" width="13.140625" style="7" bestFit="1" customWidth="1"/>
    <col min="4872" max="4872" width="13" style="7"/>
    <col min="4873" max="4873" width="29.42578125" style="7" bestFit="1" customWidth="1"/>
    <col min="4874" max="5102" width="13" style="7"/>
    <col min="5103" max="5103" width="4.5703125" style="7" customWidth="1"/>
    <col min="5104" max="5104" width="23.5703125" style="7" customWidth="1"/>
    <col min="5105" max="5105" width="30.28515625" style="7" customWidth="1"/>
    <col min="5106" max="5106" width="10.42578125" style="7" customWidth="1"/>
    <col min="5107" max="5107" width="6.7109375" style="7" bestFit="1" customWidth="1"/>
    <col min="5108" max="5108" width="6.140625" style="7" customWidth="1"/>
    <col min="5109" max="5109" width="5" style="7" customWidth="1"/>
    <col min="5110" max="5110" width="6.42578125" style="7" customWidth="1"/>
    <col min="5111" max="5113" width="5.42578125" style="7" customWidth="1"/>
    <col min="5114" max="5114" width="5.28515625" style="7" customWidth="1"/>
    <col min="5115" max="5115" width="5.42578125" style="7" customWidth="1"/>
    <col min="5116" max="5116" width="5.7109375" style="7" bestFit="1" customWidth="1"/>
    <col min="5117" max="5117" width="9.42578125" style="7" customWidth="1"/>
    <col min="5118" max="5118" width="10.140625" style="7" customWidth="1"/>
    <col min="5119" max="5119" width="9.140625" style="7" customWidth="1"/>
    <col min="5120" max="5120" width="9.5703125" style="7" customWidth="1"/>
    <col min="5121" max="5121" width="5.28515625" style="7" bestFit="1" customWidth="1"/>
    <col min="5122" max="5122" width="5.140625" style="7" customWidth="1"/>
    <col min="5123" max="5123" width="7.42578125" style="7" bestFit="1" customWidth="1"/>
    <col min="5124" max="5124" width="8.5703125" style="7" bestFit="1" customWidth="1"/>
    <col min="5125" max="5127" width="13.140625" style="7" bestFit="1" customWidth="1"/>
    <col min="5128" max="5128" width="13" style="7"/>
    <col min="5129" max="5129" width="29.42578125" style="7" bestFit="1" customWidth="1"/>
    <col min="5130" max="5358" width="13" style="7"/>
    <col min="5359" max="5359" width="4.5703125" style="7" customWidth="1"/>
    <col min="5360" max="5360" width="23.5703125" style="7" customWidth="1"/>
    <col min="5361" max="5361" width="30.28515625" style="7" customWidth="1"/>
    <col min="5362" max="5362" width="10.42578125" style="7" customWidth="1"/>
    <col min="5363" max="5363" width="6.7109375" style="7" bestFit="1" customWidth="1"/>
    <col min="5364" max="5364" width="6.140625" style="7" customWidth="1"/>
    <col min="5365" max="5365" width="5" style="7" customWidth="1"/>
    <col min="5366" max="5366" width="6.42578125" style="7" customWidth="1"/>
    <col min="5367" max="5369" width="5.42578125" style="7" customWidth="1"/>
    <col min="5370" max="5370" width="5.28515625" style="7" customWidth="1"/>
    <col min="5371" max="5371" width="5.42578125" style="7" customWidth="1"/>
    <col min="5372" max="5372" width="5.7109375" style="7" bestFit="1" customWidth="1"/>
    <col min="5373" max="5373" width="9.42578125" style="7" customWidth="1"/>
    <col min="5374" max="5374" width="10.140625" style="7" customWidth="1"/>
    <col min="5375" max="5375" width="9.140625" style="7" customWidth="1"/>
    <col min="5376" max="5376" width="9.5703125" style="7" customWidth="1"/>
    <col min="5377" max="5377" width="5.28515625" style="7" bestFit="1" customWidth="1"/>
    <col min="5378" max="5378" width="5.140625" style="7" customWidth="1"/>
    <col min="5379" max="5379" width="7.42578125" style="7" bestFit="1" customWidth="1"/>
    <col min="5380" max="5380" width="8.5703125" style="7" bestFit="1" customWidth="1"/>
    <col min="5381" max="5383" width="13.140625" style="7" bestFit="1" customWidth="1"/>
    <col min="5384" max="5384" width="13" style="7"/>
    <col min="5385" max="5385" width="29.42578125" style="7" bestFit="1" customWidth="1"/>
    <col min="5386" max="5614" width="13" style="7"/>
    <col min="5615" max="5615" width="4.5703125" style="7" customWidth="1"/>
    <col min="5616" max="5616" width="23.5703125" style="7" customWidth="1"/>
    <col min="5617" max="5617" width="30.28515625" style="7" customWidth="1"/>
    <col min="5618" max="5618" width="10.42578125" style="7" customWidth="1"/>
    <col min="5619" max="5619" width="6.7109375" style="7" bestFit="1" customWidth="1"/>
    <col min="5620" max="5620" width="6.140625" style="7" customWidth="1"/>
    <col min="5621" max="5621" width="5" style="7" customWidth="1"/>
    <col min="5622" max="5622" width="6.42578125" style="7" customWidth="1"/>
    <col min="5623" max="5625" width="5.42578125" style="7" customWidth="1"/>
    <col min="5626" max="5626" width="5.28515625" style="7" customWidth="1"/>
    <col min="5627" max="5627" width="5.42578125" style="7" customWidth="1"/>
    <col min="5628" max="5628" width="5.7109375" style="7" bestFit="1" customWidth="1"/>
    <col min="5629" max="5629" width="9.42578125" style="7" customWidth="1"/>
    <col min="5630" max="5630" width="10.140625" style="7" customWidth="1"/>
    <col min="5631" max="5631" width="9.140625" style="7" customWidth="1"/>
    <col min="5632" max="5632" width="9.5703125" style="7" customWidth="1"/>
    <col min="5633" max="5633" width="5.28515625" style="7" bestFit="1" customWidth="1"/>
    <col min="5634" max="5634" width="5.140625" style="7" customWidth="1"/>
    <col min="5635" max="5635" width="7.42578125" style="7" bestFit="1" customWidth="1"/>
    <col min="5636" max="5636" width="8.5703125" style="7" bestFit="1" customWidth="1"/>
    <col min="5637" max="5639" width="13.140625" style="7" bestFit="1" customWidth="1"/>
    <col min="5640" max="5640" width="13" style="7"/>
    <col min="5641" max="5641" width="29.42578125" style="7" bestFit="1" customWidth="1"/>
    <col min="5642" max="5870" width="13" style="7"/>
    <col min="5871" max="5871" width="4.5703125" style="7" customWidth="1"/>
    <col min="5872" max="5872" width="23.5703125" style="7" customWidth="1"/>
    <col min="5873" max="5873" width="30.28515625" style="7" customWidth="1"/>
    <col min="5874" max="5874" width="10.42578125" style="7" customWidth="1"/>
    <col min="5875" max="5875" width="6.7109375" style="7" bestFit="1" customWidth="1"/>
    <col min="5876" max="5876" width="6.140625" style="7" customWidth="1"/>
    <col min="5877" max="5877" width="5" style="7" customWidth="1"/>
    <col min="5878" max="5878" width="6.42578125" style="7" customWidth="1"/>
    <col min="5879" max="5881" width="5.42578125" style="7" customWidth="1"/>
    <col min="5882" max="5882" width="5.28515625" style="7" customWidth="1"/>
    <col min="5883" max="5883" width="5.42578125" style="7" customWidth="1"/>
    <col min="5884" max="5884" width="5.7109375" style="7" bestFit="1" customWidth="1"/>
    <col min="5885" max="5885" width="9.42578125" style="7" customWidth="1"/>
    <col min="5886" max="5886" width="10.140625" style="7" customWidth="1"/>
    <col min="5887" max="5887" width="9.140625" style="7" customWidth="1"/>
    <col min="5888" max="5888" width="9.5703125" style="7" customWidth="1"/>
    <col min="5889" max="5889" width="5.28515625" style="7" bestFit="1" customWidth="1"/>
    <col min="5890" max="5890" width="5.140625" style="7" customWidth="1"/>
    <col min="5891" max="5891" width="7.42578125" style="7" bestFit="1" customWidth="1"/>
    <col min="5892" max="5892" width="8.5703125" style="7" bestFit="1" customWidth="1"/>
    <col min="5893" max="5895" width="13.140625" style="7" bestFit="1" customWidth="1"/>
    <col min="5896" max="5896" width="13" style="7"/>
    <col min="5897" max="5897" width="29.42578125" style="7" bestFit="1" customWidth="1"/>
    <col min="5898" max="6126" width="13" style="7"/>
    <col min="6127" max="6127" width="4.5703125" style="7" customWidth="1"/>
    <col min="6128" max="6128" width="23.5703125" style="7" customWidth="1"/>
    <col min="6129" max="6129" width="30.28515625" style="7" customWidth="1"/>
    <col min="6130" max="6130" width="10.42578125" style="7" customWidth="1"/>
    <col min="6131" max="6131" width="6.7109375" style="7" bestFit="1" customWidth="1"/>
    <col min="6132" max="6132" width="6.140625" style="7" customWidth="1"/>
    <col min="6133" max="6133" width="5" style="7" customWidth="1"/>
    <col min="6134" max="6134" width="6.42578125" style="7" customWidth="1"/>
    <col min="6135" max="6137" width="5.42578125" style="7" customWidth="1"/>
    <col min="6138" max="6138" width="5.28515625" style="7" customWidth="1"/>
    <col min="6139" max="6139" width="5.42578125" style="7" customWidth="1"/>
    <col min="6140" max="6140" width="5.7109375" style="7" bestFit="1" customWidth="1"/>
    <col min="6141" max="6141" width="9.42578125" style="7" customWidth="1"/>
    <col min="6142" max="6142" width="10.140625" style="7" customWidth="1"/>
    <col min="6143" max="6143" width="9.140625" style="7" customWidth="1"/>
    <col min="6144" max="6144" width="9.5703125" style="7" customWidth="1"/>
    <col min="6145" max="6145" width="5.28515625" style="7" bestFit="1" customWidth="1"/>
    <col min="6146" max="6146" width="5.140625" style="7" customWidth="1"/>
    <col min="6147" max="6147" width="7.42578125" style="7" bestFit="1" customWidth="1"/>
    <col min="6148" max="6148" width="8.5703125" style="7" bestFit="1" customWidth="1"/>
    <col min="6149" max="6151" width="13.140625" style="7" bestFit="1" customWidth="1"/>
    <col min="6152" max="6152" width="13" style="7"/>
    <col min="6153" max="6153" width="29.42578125" style="7" bestFit="1" customWidth="1"/>
    <col min="6154" max="6382" width="13" style="7"/>
    <col min="6383" max="6383" width="4.5703125" style="7" customWidth="1"/>
    <col min="6384" max="6384" width="23.5703125" style="7" customWidth="1"/>
    <col min="6385" max="6385" width="30.28515625" style="7" customWidth="1"/>
    <col min="6386" max="6386" width="10.42578125" style="7" customWidth="1"/>
    <col min="6387" max="6387" width="6.7109375" style="7" bestFit="1" customWidth="1"/>
    <col min="6388" max="6388" width="6.140625" style="7" customWidth="1"/>
    <col min="6389" max="6389" width="5" style="7" customWidth="1"/>
    <col min="6390" max="6390" width="6.42578125" style="7" customWidth="1"/>
    <col min="6391" max="6393" width="5.42578125" style="7" customWidth="1"/>
    <col min="6394" max="6394" width="5.28515625" style="7" customWidth="1"/>
    <col min="6395" max="6395" width="5.42578125" style="7" customWidth="1"/>
    <col min="6396" max="6396" width="5.7109375" style="7" bestFit="1" customWidth="1"/>
    <col min="6397" max="6397" width="9.42578125" style="7" customWidth="1"/>
    <col min="6398" max="6398" width="10.140625" style="7" customWidth="1"/>
    <col min="6399" max="6399" width="9.140625" style="7" customWidth="1"/>
    <col min="6400" max="6400" width="9.5703125" style="7" customWidth="1"/>
    <col min="6401" max="6401" width="5.28515625" style="7" bestFit="1" customWidth="1"/>
    <col min="6402" max="6402" width="5.140625" style="7" customWidth="1"/>
    <col min="6403" max="6403" width="7.42578125" style="7" bestFit="1" customWidth="1"/>
    <col min="6404" max="6404" width="8.5703125" style="7" bestFit="1" customWidth="1"/>
    <col min="6405" max="6407" width="13.140625" style="7" bestFit="1" customWidth="1"/>
    <col min="6408" max="6408" width="13" style="7"/>
    <col min="6409" max="6409" width="29.42578125" style="7" bestFit="1" customWidth="1"/>
    <col min="6410" max="6638" width="13" style="7"/>
    <col min="6639" max="6639" width="4.5703125" style="7" customWidth="1"/>
    <col min="6640" max="6640" width="23.5703125" style="7" customWidth="1"/>
    <col min="6641" max="6641" width="30.28515625" style="7" customWidth="1"/>
    <col min="6642" max="6642" width="10.42578125" style="7" customWidth="1"/>
    <col min="6643" max="6643" width="6.7109375" style="7" bestFit="1" customWidth="1"/>
    <col min="6644" max="6644" width="6.140625" style="7" customWidth="1"/>
    <col min="6645" max="6645" width="5" style="7" customWidth="1"/>
    <col min="6646" max="6646" width="6.42578125" style="7" customWidth="1"/>
    <col min="6647" max="6649" width="5.42578125" style="7" customWidth="1"/>
    <col min="6650" max="6650" width="5.28515625" style="7" customWidth="1"/>
    <col min="6651" max="6651" width="5.42578125" style="7" customWidth="1"/>
    <col min="6652" max="6652" width="5.7109375" style="7" bestFit="1" customWidth="1"/>
    <col min="6653" max="6653" width="9.42578125" style="7" customWidth="1"/>
    <col min="6654" max="6654" width="10.140625" style="7" customWidth="1"/>
    <col min="6655" max="6655" width="9.140625" style="7" customWidth="1"/>
    <col min="6656" max="6656" width="9.5703125" style="7" customWidth="1"/>
    <col min="6657" max="6657" width="5.28515625" style="7" bestFit="1" customWidth="1"/>
    <col min="6658" max="6658" width="5.140625" style="7" customWidth="1"/>
    <col min="6659" max="6659" width="7.42578125" style="7" bestFit="1" customWidth="1"/>
    <col min="6660" max="6660" width="8.5703125" style="7" bestFit="1" customWidth="1"/>
    <col min="6661" max="6663" width="13.140625" style="7" bestFit="1" customWidth="1"/>
    <col min="6664" max="6664" width="13" style="7"/>
    <col min="6665" max="6665" width="29.42578125" style="7" bestFit="1" customWidth="1"/>
    <col min="6666" max="6894" width="13" style="7"/>
    <col min="6895" max="6895" width="4.5703125" style="7" customWidth="1"/>
    <col min="6896" max="6896" width="23.5703125" style="7" customWidth="1"/>
    <col min="6897" max="6897" width="30.28515625" style="7" customWidth="1"/>
    <col min="6898" max="6898" width="10.42578125" style="7" customWidth="1"/>
    <col min="6899" max="6899" width="6.7109375" style="7" bestFit="1" customWidth="1"/>
    <col min="6900" max="6900" width="6.140625" style="7" customWidth="1"/>
    <col min="6901" max="6901" width="5" style="7" customWidth="1"/>
    <col min="6902" max="6902" width="6.42578125" style="7" customWidth="1"/>
    <col min="6903" max="6905" width="5.42578125" style="7" customWidth="1"/>
    <col min="6906" max="6906" width="5.28515625" style="7" customWidth="1"/>
    <col min="6907" max="6907" width="5.42578125" style="7" customWidth="1"/>
    <col min="6908" max="6908" width="5.7109375" style="7" bestFit="1" customWidth="1"/>
    <col min="6909" max="6909" width="9.42578125" style="7" customWidth="1"/>
    <col min="6910" max="6910" width="10.140625" style="7" customWidth="1"/>
    <col min="6911" max="6911" width="9.140625" style="7" customWidth="1"/>
    <col min="6912" max="6912" width="9.5703125" style="7" customWidth="1"/>
    <col min="6913" max="6913" width="5.28515625" style="7" bestFit="1" customWidth="1"/>
    <col min="6914" max="6914" width="5.140625" style="7" customWidth="1"/>
    <col min="6915" max="6915" width="7.42578125" style="7" bestFit="1" customWidth="1"/>
    <col min="6916" max="6916" width="8.5703125" style="7" bestFit="1" customWidth="1"/>
    <col min="6917" max="6919" width="13.140625" style="7" bestFit="1" customWidth="1"/>
    <col min="6920" max="6920" width="13" style="7"/>
    <col min="6921" max="6921" width="29.42578125" style="7" bestFit="1" customWidth="1"/>
    <col min="6922" max="7150" width="13" style="7"/>
    <col min="7151" max="7151" width="4.5703125" style="7" customWidth="1"/>
    <col min="7152" max="7152" width="23.5703125" style="7" customWidth="1"/>
    <col min="7153" max="7153" width="30.28515625" style="7" customWidth="1"/>
    <col min="7154" max="7154" width="10.42578125" style="7" customWidth="1"/>
    <col min="7155" max="7155" width="6.7109375" style="7" bestFit="1" customWidth="1"/>
    <col min="7156" max="7156" width="6.140625" style="7" customWidth="1"/>
    <col min="7157" max="7157" width="5" style="7" customWidth="1"/>
    <col min="7158" max="7158" width="6.42578125" style="7" customWidth="1"/>
    <col min="7159" max="7161" width="5.42578125" style="7" customWidth="1"/>
    <col min="7162" max="7162" width="5.28515625" style="7" customWidth="1"/>
    <col min="7163" max="7163" width="5.42578125" style="7" customWidth="1"/>
    <col min="7164" max="7164" width="5.7109375" style="7" bestFit="1" customWidth="1"/>
    <col min="7165" max="7165" width="9.42578125" style="7" customWidth="1"/>
    <col min="7166" max="7166" width="10.140625" style="7" customWidth="1"/>
    <col min="7167" max="7167" width="9.140625" style="7" customWidth="1"/>
    <col min="7168" max="7168" width="9.5703125" style="7" customWidth="1"/>
    <col min="7169" max="7169" width="5.28515625" style="7" bestFit="1" customWidth="1"/>
    <col min="7170" max="7170" width="5.140625" style="7" customWidth="1"/>
    <col min="7171" max="7171" width="7.42578125" style="7" bestFit="1" customWidth="1"/>
    <col min="7172" max="7172" width="8.5703125" style="7" bestFit="1" customWidth="1"/>
    <col min="7173" max="7175" width="13.140625" style="7" bestFit="1" customWidth="1"/>
    <col min="7176" max="7176" width="13" style="7"/>
    <col min="7177" max="7177" width="29.42578125" style="7" bestFit="1" customWidth="1"/>
    <col min="7178" max="7406" width="13" style="7"/>
    <col min="7407" max="7407" width="4.5703125" style="7" customWidth="1"/>
    <col min="7408" max="7408" width="23.5703125" style="7" customWidth="1"/>
    <col min="7409" max="7409" width="30.28515625" style="7" customWidth="1"/>
    <col min="7410" max="7410" width="10.42578125" style="7" customWidth="1"/>
    <col min="7411" max="7411" width="6.7109375" style="7" bestFit="1" customWidth="1"/>
    <col min="7412" max="7412" width="6.140625" style="7" customWidth="1"/>
    <col min="7413" max="7413" width="5" style="7" customWidth="1"/>
    <col min="7414" max="7414" width="6.42578125" style="7" customWidth="1"/>
    <col min="7415" max="7417" width="5.42578125" style="7" customWidth="1"/>
    <col min="7418" max="7418" width="5.28515625" style="7" customWidth="1"/>
    <col min="7419" max="7419" width="5.42578125" style="7" customWidth="1"/>
    <col min="7420" max="7420" width="5.7109375" style="7" bestFit="1" customWidth="1"/>
    <col min="7421" max="7421" width="9.42578125" style="7" customWidth="1"/>
    <col min="7422" max="7422" width="10.140625" style="7" customWidth="1"/>
    <col min="7423" max="7423" width="9.140625" style="7" customWidth="1"/>
    <col min="7424" max="7424" width="9.5703125" style="7" customWidth="1"/>
    <col min="7425" max="7425" width="5.28515625" style="7" bestFit="1" customWidth="1"/>
    <col min="7426" max="7426" width="5.140625" style="7" customWidth="1"/>
    <col min="7427" max="7427" width="7.42578125" style="7" bestFit="1" customWidth="1"/>
    <col min="7428" max="7428" width="8.5703125" style="7" bestFit="1" customWidth="1"/>
    <col min="7429" max="7431" width="13.140625" style="7" bestFit="1" customWidth="1"/>
    <col min="7432" max="7432" width="13" style="7"/>
    <col min="7433" max="7433" width="29.42578125" style="7" bestFit="1" customWidth="1"/>
    <col min="7434" max="7662" width="13" style="7"/>
    <col min="7663" max="7663" width="4.5703125" style="7" customWidth="1"/>
    <col min="7664" max="7664" width="23.5703125" style="7" customWidth="1"/>
    <col min="7665" max="7665" width="30.28515625" style="7" customWidth="1"/>
    <col min="7666" max="7666" width="10.42578125" style="7" customWidth="1"/>
    <col min="7667" max="7667" width="6.7109375" style="7" bestFit="1" customWidth="1"/>
    <col min="7668" max="7668" width="6.140625" style="7" customWidth="1"/>
    <col min="7669" max="7669" width="5" style="7" customWidth="1"/>
    <col min="7670" max="7670" width="6.42578125" style="7" customWidth="1"/>
    <col min="7671" max="7673" width="5.42578125" style="7" customWidth="1"/>
    <col min="7674" max="7674" width="5.28515625" style="7" customWidth="1"/>
    <col min="7675" max="7675" width="5.42578125" style="7" customWidth="1"/>
    <col min="7676" max="7676" width="5.7109375" style="7" bestFit="1" customWidth="1"/>
    <col min="7677" max="7677" width="9.42578125" style="7" customWidth="1"/>
    <col min="7678" max="7678" width="10.140625" style="7" customWidth="1"/>
    <col min="7679" max="7679" width="9.140625" style="7" customWidth="1"/>
    <col min="7680" max="7680" width="9.5703125" style="7" customWidth="1"/>
    <col min="7681" max="7681" width="5.28515625" style="7" bestFit="1" customWidth="1"/>
    <col min="7682" max="7682" width="5.140625" style="7" customWidth="1"/>
    <col min="7683" max="7683" width="7.42578125" style="7" bestFit="1" customWidth="1"/>
    <col min="7684" max="7684" width="8.5703125" style="7" bestFit="1" customWidth="1"/>
    <col min="7685" max="7687" width="13.140625" style="7" bestFit="1" customWidth="1"/>
    <col min="7688" max="7688" width="13" style="7"/>
    <col min="7689" max="7689" width="29.42578125" style="7" bestFit="1" customWidth="1"/>
    <col min="7690" max="7918" width="13" style="7"/>
    <col min="7919" max="7919" width="4.5703125" style="7" customWidth="1"/>
    <col min="7920" max="7920" width="23.5703125" style="7" customWidth="1"/>
    <col min="7921" max="7921" width="30.28515625" style="7" customWidth="1"/>
    <col min="7922" max="7922" width="10.42578125" style="7" customWidth="1"/>
    <col min="7923" max="7923" width="6.7109375" style="7" bestFit="1" customWidth="1"/>
    <col min="7924" max="7924" width="6.140625" style="7" customWidth="1"/>
    <col min="7925" max="7925" width="5" style="7" customWidth="1"/>
    <col min="7926" max="7926" width="6.42578125" style="7" customWidth="1"/>
    <col min="7927" max="7929" width="5.42578125" style="7" customWidth="1"/>
    <col min="7930" max="7930" width="5.28515625" style="7" customWidth="1"/>
    <col min="7931" max="7931" width="5.42578125" style="7" customWidth="1"/>
    <col min="7932" max="7932" width="5.7109375" style="7" bestFit="1" customWidth="1"/>
    <col min="7933" max="7933" width="9.42578125" style="7" customWidth="1"/>
    <col min="7934" max="7934" width="10.140625" style="7" customWidth="1"/>
    <col min="7935" max="7935" width="9.140625" style="7" customWidth="1"/>
    <col min="7936" max="7936" width="9.5703125" style="7" customWidth="1"/>
    <col min="7937" max="7937" width="5.28515625" style="7" bestFit="1" customWidth="1"/>
    <col min="7938" max="7938" width="5.140625" style="7" customWidth="1"/>
    <col min="7939" max="7939" width="7.42578125" style="7" bestFit="1" customWidth="1"/>
    <col min="7940" max="7940" width="8.5703125" style="7" bestFit="1" customWidth="1"/>
    <col min="7941" max="7943" width="13.140625" style="7" bestFit="1" customWidth="1"/>
    <col min="7944" max="7944" width="13" style="7"/>
    <col min="7945" max="7945" width="29.42578125" style="7" bestFit="1" customWidth="1"/>
    <col min="7946" max="8174" width="13" style="7"/>
    <col min="8175" max="8175" width="4.5703125" style="7" customWidth="1"/>
    <col min="8176" max="8176" width="23.5703125" style="7" customWidth="1"/>
    <col min="8177" max="8177" width="30.28515625" style="7" customWidth="1"/>
    <col min="8178" max="8178" width="10.42578125" style="7" customWidth="1"/>
    <col min="8179" max="8179" width="6.7109375" style="7" bestFit="1" customWidth="1"/>
    <col min="8180" max="8180" width="6.140625" style="7" customWidth="1"/>
    <col min="8181" max="8181" width="5" style="7" customWidth="1"/>
    <col min="8182" max="8182" width="6.42578125" style="7" customWidth="1"/>
    <col min="8183" max="8185" width="5.42578125" style="7" customWidth="1"/>
    <col min="8186" max="8186" width="5.28515625" style="7" customWidth="1"/>
    <col min="8187" max="8187" width="5.42578125" style="7" customWidth="1"/>
    <col min="8188" max="8188" width="5.7109375" style="7" bestFit="1" customWidth="1"/>
    <col min="8189" max="8189" width="9.42578125" style="7" customWidth="1"/>
    <col min="8190" max="8190" width="10.140625" style="7" customWidth="1"/>
    <col min="8191" max="8191" width="9.140625" style="7" customWidth="1"/>
    <col min="8192" max="8192" width="9.5703125" style="7" customWidth="1"/>
    <col min="8193" max="8193" width="5.28515625" style="7" bestFit="1" customWidth="1"/>
    <col min="8194" max="8194" width="5.140625" style="7" customWidth="1"/>
    <col min="8195" max="8195" width="7.42578125" style="7" bestFit="1" customWidth="1"/>
    <col min="8196" max="8196" width="8.5703125" style="7" bestFit="1" customWidth="1"/>
    <col min="8197" max="8199" width="13.140625" style="7" bestFit="1" customWidth="1"/>
    <col min="8200" max="8200" width="13" style="7"/>
    <col min="8201" max="8201" width="29.42578125" style="7" bestFit="1" customWidth="1"/>
    <col min="8202" max="8430" width="13" style="7"/>
    <col min="8431" max="8431" width="4.5703125" style="7" customWidth="1"/>
    <col min="8432" max="8432" width="23.5703125" style="7" customWidth="1"/>
    <col min="8433" max="8433" width="30.28515625" style="7" customWidth="1"/>
    <col min="8434" max="8434" width="10.42578125" style="7" customWidth="1"/>
    <col min="8435" max="8435" width="6.7109375" style="7" bestFit="1" customWidth="1"/>
    <col min="8436" max="8436" width="6.140625" style="7" customWidth="1"/>
    <col min="8437" max="8437" width="5" style="7" customWidth="1"/>
    <col min="8438" max="8438" width="6.42578125" style="7" customWidth="1"/>
    <col min="8439" max="8441" width="5.42578125" style="7" customWidth="1"/>
    <col min="8442" max="8442" width="5.28515625" style="7" customWidth="1"/>
    <col min="8443" max="8443" width="5.42578125" style="7" customWidth="1"/>
    <col min="8444" max="8444" width="5.7109375" style="7" bestFit="1" customWidth="1"/>
    <col min="8445" max="8445" width="9.42578125" style="7" customWidth="1"/>
    <col min="8446" max="8446" width="10.140625" style="7" customWidth="1"/>
    <col min="8447" max="8447" width="9.140625" style="7" customWidth="1"/>
    <col min="8448" max="8448" width="9.5703125" style="7" customWidth="1"/>
    <col min="8449" max="8449" width="5.28515625" style="7" bestFit="1" customWidth="1"/>
    <col min="8450" max="8450" width="5.140625" style="7" customWidth="1"/>
    <col min="8451" max="8451" width="7.42578125" style="7" bestFit="1" customWidth="1"/>
    <col min="8452" max="8452" width="8.5703125" style="7" bestFit="1" customWidth="1"/>
    <col min="8453" max="8455" width="13.140625" style="7" bestFit="1" customWidth="1"/>
    <col min="8456" max="8456" width="13" style="7"/>
    <col min="8457" max="8457" width="29.42578125" style="7" bestFit="1" customWidth="1"/>
    <col min="8458" max="8686" width="13" style="7"/>
    <col min="8687" max="8687" width="4.5703125" style="7" customWidth="1"/>
    <col min="8688" max="8688" width="23.5703125" style="7" customWidth="1"/>
    <col min="8689" max="8689" width="30.28515625" style="7" customWidth="1"/>
    <col min="8690" max="8690" width="10.42578125" style="7" customWidth="1"/>
    <col min="8691" max="8691" width="6.7109375" style="7" bestFit="1" customWidth="1"/>
    <col min="8692" max="8692" width="6.140625" style="7" customWidth="1"/>
    <col min="8693" max="8693" width="5" style="7" customWidth="1"/>
    <col min="8694" max="8694" width="6.42578125" style="7" customWidth="1"/>
    <col min="8695" max="8697" width="5.42578125" style="7" customWidth="1"/>
    <col min="8698" max="8698" width="5.28515625" style="7" customWidth="1"/>
    <col min="8699" max="8699" width="5.42578125" style="7" customWidth="1"/>
    <col min="8700" max="8700" width="5.7109375" style="7" bestFit="1" customWidth="1"/>
    <col min="8701" max="8701" width="9.42578125" style="7" customWidth="1"/>
    <col min="8702" max="8702" width="10.140625" style="7" customWidth="1"/>
    <col min="8703" max="8703" width="9.140625" style="7" customWidth="1"/>
    <col min="8704" max="8704" width="9.5703125" style="7" customWidth="1"/>
    <col min="8705" max="8705" width="5.28515625" style="7" bestFit="1" customWidth="1"/>
    <col min="8706" max="8706" width="5.140625" style="7" customWidth="1"/>
    <col min="8707" max="8707" width="7.42578125" style="7" bestFit="1" customWidth="1"/>
    <col min="8708" max="8708" width="8.5703125" style="7" bestFit="1" customWidth="1"/>
    <col min="8709" max="8711" width="13.140625" style="7" bestFit="1" customWidth="1"/>
    <col min="8712" max="8712" width="13" style="7"/>
    <col min="8713" max="8713" width="29.42578125" style="7" bestFit="1" customWidth="1"/>
    <col min="8714" max="8942" width="13" style="7"/>
    <col min="8943" max="8943" width="4.5703125" style="7" customWidth="1"/>
    <col min="8944" max="8944" width="23.5703125" style="7" customWidth="1"/>
    <col min="8945" max="8945" width="30.28515625" style="7" customWidth="1"/>
    <col min="8946" max="8946" width="10.42578125" style="7" customWidth="1"/>
    <col min="8947" max="8947" width="6.7109375" style="7" bestFit="1" customWidth="1"/>
    <col min="8948" max="8948" width="6.140625" style="7" customWidth="1"/>
    <col min="8949" max="8949" width="5" style="7" customWidth="1"/>
    <col min="8950" max="8950" width="6.42578125" style="7" customWidth="1"/>
    <col min="8951" max="8953" width="5.42578125" style="7" customWidth="1"/>
    <col min="8954" max="8954" width="5.28515625" style="7" customWidth="1"/>
    <col min="8955" max="8955" width="5.42578125" style="7" customWidth="1"/>
    <col min="8956" max="8956" width="5.7109375" style="7" bestFit="1" customWidth="1"/>
    <col min="8957" max="8957" width="9.42578125" style="7" customWidth="1"/>
    <col min="8958" max="8958" width="10.140625" style="7" customWidth="1"/>
    <col min="8959" max="8959" width="9.140625" style="7" customWidth="1"/>
    <col min="8960" max="8960" width="9.5703125" style="7" customWidth="1"/>
    <col min="8961" max="8961" width="5.28515625" style="7" bestFit="1" customWidth="1"/>
    <col min="8962" max="8962" width="5.140625" style="7" customWidth="1"/>
    <col min="8963" max="8963" width="7.42578125" style="7" bestFit="1" customWidth="1"/>
    <col min="8964" max="8964" width="8.5703125" style="7" bestFit="1" customWidth="1"/>
    <col min="8965" max="8967" width="13.140625" style="7" bestFit="1" customWidth="1"/>
    <col min="8968" max="8968" width="13" style="7"/>
    <col min="8969" max="8969" width="29.42578125" style="7" bestFit="1" customWidth="1"/>
    <col min="8970" max="9198" width="13" style="7"/>
    <col min="9199" max="9199" width="4.5703125" style="7" customWidth="1"/>
    <col min="9200" max="9200" width="23.5703125" style="7" customWidth="1"/>
    <col min="9201" max="9201" width="30.28515625" style="7" customWidth="1"/>
    <col min="9202" max="9202" width="10.42578125" style="7" customWidth="1"/>
    <col min="9203" max="9203" width="6.7109375" style="7" bestFit="1" customWidth="1"/>
    <col min="9204" max="9204" width="6.140625" style="7" customWidth="1"/>
    <col min="9205" max="9205" width="5" style="7" customWidth="1"/>
    <col min="9206" max="9206" width="6.42578125" style="7" customWidth="1"/>
    <col min="9207" max="9209" width="5.42578125" style="7" customWidth="1"/>
    <col min="9210" max="9210" width="5.28515625" style="7" customWidth="1"/>
    <col min="9211" max="9211" width="5.42578125" style="7" customWidth="1"/>
    <col min="9212" max="9212" width="5.7109375" style="7" bestFit="1" customWidth="1"/>
    <col min="9213" max="9213" width="9.42578125" style="7" customWidth="1"/>
    <col min="9214" max="9214" width="10.140625" style="7" customWidth="1"/>
    <col min="9215" max="9215" width="9.140625" style="7" customWidth="1"/>
    <col min="9216" max="9216" width="9.5703125" style="7" customWidth="1"/>
    <col min="9217" max="9217" width="5.28515625" style="7" bestFit="1" customWidth="1"/>
    <col min="9218" max="9218" width="5.140625" style="7" customWidth="1"/>
    <col min="9219" max="9219" width="7.42578125" style="7" bestFit="1" customWidth="1"/>
    <col min="9220" max="9220" width="8.5703125" style="7" bestFit="1" customWidth="1"/>
    <col min="9221" max="9223" width="13.140625" style="7" bestFit="1" customWidth="1"/>
    <col min="9224" max="9224" width="13" style="7"/>
    <col min="9225" max="9225" width="29.42578125" style="7" bestFit="1" customWidth="1"/>
    <col min="9226" max="9454" width="13" style="7"/>
    <col min="9455" max="9455" width="4.5703125" style="7" customWidth="1"/>
    <col min="9456" max="9456" width="23.5703125" style="7" customWidth="1"/>
    <col min="9457" max="9457" width="30.28515625" style="7" customWidth="1"/>
    <col min="9458" max="9458" width="10.42578125" style="7" customWidth="1"/>
    <col min="9459" max="9459" width="6.7109375" style="7" bestFit="1" customWidth="1"/>
    <col min="9460" max="9460" width="6.140625" style="7" customWidth="1"/>
    <col min="9461" max="9461" width="5" style="7" customWidth="1"/>
    <col min="9462" max="9462" width="6.42578125" style="7" customWidth="1"/>
    <col min="9463" max="9465" width="5.42578125" style="7" customWidth="1"/>
    <col min="9466" max="9466" width="5.28515625" style="7" customWidth="1"/>
    <col min="9467" max="9467" width="5.42578125" style="7" customWidth="1"/>
    <col min="9468" max="9468" width="5.7109375" style="7" bestFit="1" customWidth="1"/>
    <col min="9469" max="9469" width="9.42578125" style="7" customWidth="1"/>
    <col min="9470" max="9470" width="10.140625" style="7" customWidth="1"/>
    <col min="9471" max="9471" width="9.140625" style="7" customWidth="1"/>
    <col min="9472" max="9472" width="9.5703125" style="7" customWidth="1"/>
    <col min="9473" max="9473" width="5.28515625" style="7" bestFit="1" customWidth="1"/>
    <col min="9474" max="9474" width="5.140625" style="7" customWidth="1"/>
    <col min="9475" max="9475" width="7.42578125" style="7" bestFit="1" customWidth="1"/>
    <col min="9476" max="9476" width="8.5703125" style="7" bestFit="1" customWidth="1"/>
    <col min="9477" max="9479" width="13.140625" style="7" bestFit="1" customWidth="1"/>
    <col min="9480" max="9480" width="13" style="7"/>
    <col min="9481" max="9481" width="29.42578125" style="7" bestFit="1" customWidth="1"/>
    <col min="9482" max="9710" width="13" style="7"/>
    <col min="9711" max="9711" width="4.5703125" style="7" customWidth="1"/>
    <col min="9712" max="9712" width="23.5703125" style="7" customWidth="1"/>
    <col min="9713" max="9713" width="30.28515625" style="7" customWidth="1"/>
    <col min="9714" max="9714" width="10.42578125" style="7" customWidth="1"/>
    <col min="9715" max="9715" width="6.7109375" style="7" bestFit="1" customWidth="1"/>
    <col min="9716" max="9716" width="6.140625" style="7" customWidth="1"/>
    <col min="9717" max="9717" width="5" style="7" customWidth="1"/>
    <col min="9718" max="9718" width="6.42578125" style="7" customWidth="1"/>
    <col min="9719" max="9721" width="5.42578125" style="7" customWidth="1"/>
    <col min="9722" max="9722" width="5.28515625" style="7" customWidth="1"/>
    <col min="9723" max="9723" width="5.42578125" style="7" customWidth="1"/>
    <col min="9724" max="9724" width="5.7109375" style="7" bestFit="1" customWidth="1"/>
    <col min="9725" max="9725" width="9.42578125" style="7" customWidth="1"/>
    <col min="9726" max="9726" width="10.140625" style="7" customWidth="1"/>
    <col min="9727" max="9727" width="9.140625" style="7" customWidth="1"/>
    <col min="9728" max="9728" width="9.5703125" style="7" customWidth="1"/>
    <col min="9729" max="9729" width="5.28515625" style="7" bestFit="1" customWidth="1"/>
    <col min="9730" max="9730" width="5.140625" style="7" customWidth="1"/>
    <col min="9731" max="9731" width="7.42578125" style="7" bestFit="1" customWidth="1"/>
    <col min="9732" max="9732" width="8.5703125" style="7" bestFit="1" customWidth="1"/>
    <col min="9733" max="9735" width="13.140625" style="7" bestFit="1" customWidth="1"/>
    <col min="9736" max="9736" width="13" style="7"/>
    <col min="9737" max="9737" width="29.42578125" style="7" bestFit="1" customWidth="1"/>
    <col min="9738" max="9966" width="13" style="7"/>
    <col min="9967" max="9967" width="4.5703125" style="7" customWidth="1"/>
    <col min="9968" max="9968" width="23.5703125" style="7" customWidth="1"/>
    <col min="9969" max="9969" width="30.28515625" style="7" customWidth="1"/>
    <col min="9970" max="9970" width="10.42578125" style="7" customWidth="1"/>
    <col min="9971" max="9971" width="6.7109375" style="7" bestFit="1" customWidth="1"/>
    <col min="9972" max="9972" width="6.140625" style="7" customWidth="1"/>
    <col min="9973" max="9973" width="5" style="7" customWidth="1"/>
    <col min="9974" max="9974" width="6.42578125" style="7" customWidth="1"/>
    <col min="9975" max="9977" width="5.42578125" style="7" customWidth="1"/>
    <col min="9978" max="9978" width="5.28515625" style="7" customWidth="1"/>
    <col min="9979" max="9979" width="5.42578125" style="7" customWidth="1"/>
    <col min="9980" max="9980" width="5.7109375" style="7" bestFit="1" customWidth="1"/>
    <col min="9981" max="9981" width="9.42578125" style="7" customWidth="1"/>
    <col min="9982" max="9982" width="10.140625" style="7" customWidth="1"/>
    <col min="9983" max="9983" width="9.140625" style="7" customWidth="1"/>
    <col min="9984" max="9984" width="9.5703125" style="7" customWidth="1"/>
    <col min="9985" max="9985" width="5.28515625" style="7" bestFit="1" customWidth="1"/>
    <col min="9986" max="9986" width="5.140625" style="7" customWidth="1"/>
    <col min="9987" max="9987" width="7.42578125" style="7" bestFit="1" customWidth="1"/>
    <col min="9988" max="9988" width="8.5703125" style="7" bestFit="1" customWidth="1"/>
    <col min="9989" max="9991" width="13.140625" style="7" bestFit="1" customWidth="1"/>
    <col min="9992" max="9992" width="13" style="7"/>
    <col min="9993" max="9993" width="29.42578125" style="7" bestFit="1" customWidth="1"/>
    <col min="9994" max="10222" width="13" style="7"/>
    <col min="10223" max="10223" width="4.5703125" style="7" customWidth="1"/>
    <col min="10224" max="10224" width="23.5703125" style="7" customWidth="1"/>
    <col min="10225" max="10225" width="30.28515625" style="7" customWidth="1"/>
    <col min="10226" max="10226" width="10.42578125" style="7" customWidth="1"/>
    <col min="10227" max="10227" width="6.7109375" style="7" bestFit="1" customWidth="1"/>
    <col min="10228" max="10228" width="6.140625" style="7" customWidth="1"/>
    <col min="10229" max="10229" width="5" style="7" customWidth="1"/>
    <col min="10230" max="10230" width="6.42578125" style="7" customWidth="1"/>
    <col min="10231" max="10233" width="5.42578125" style="7" customWidth="1"/>
    <col min="10234" max="10234" width="5.28515625" style="7" customWidth="1"/>
    <col min="10235" max="10235" width="5.42578125" style="7" customWidth="1"/>
    <col min="10236" max="10236" width="5.7109375" style="7" bestFit="1" customWidth="1"/>
    <col min="10237" max="10237" width="9.42578125" style="7" customWidth="1"/>
    <col min="10238" max="10238" width="10.140625" style="7" customWidth="1"/>
    <col min="10239" max="10239" width="9.140625" style="7" customWidth="1"/>
    <col min="10240" max="10240" width="9.5703125" style="7" customWidth="1"/>
    <col min="10241" max="10241" width="5.28515625" style="7" bestFit="1" customWidth="1"/>
    <col min="10242" max="10242" width="5.140625" style="7" customWidth="1"/>
    <col min="10243" max="10243" width="7.42578125" style="7" bestFit="1" customWidth="1"/>
    <col min="10244" max="10244" width="8.5703125" style="7" bestFit="1" customWidth="1"/>
    <col min="10245" max="10247" width="13.140625" style="7" bestFit="1" customWidth="1"/>
    <col min="10248" max="10248" width="13" style="7"/>
    <col min="10249" max="10249" width="29.42578125" style="7" bestFit="1" customWidth="1"/>
    <col min="10250" max="10478" width="13" style="7"/>
    <col min="10479" max="10479" width="4.5703125" style="7" customWidth="1"/>
    <col min="10480" max="10480" width="23.5703125" style="7" customWidth="1"/>
    <col min="10481" max="10481" width="30.28515625" style="7" customWidth="1"/>
    <col min="10482" max="10482" width="10.42578125" style="7" customWidth="1"/>
    <col min="10483" max="10483" width="6.7109375" style="7" bestFit="1" customWidth="1"/>
    <col min="10484" max="10484" width="6.140625" style="7" customWidth="1"/>
    <col min="10485" max="10485" width="5" style="7" customWidth="1"/>
    <col min="10486" max="10486" width="6.42578125" style="7" customWidth="1"/>
    <col min="10487" max="10489" width="5.42578125" style="7" customWidth="1"/>
    <col min="10490" max="10490" width="5.28515625" style="7" customWidth="1"/>
    <col min="10491" max="10491" width="5.42578125" style="7" customWidth="1"/>
    <col min="10492" max="10492" width="5.7109375" style="7" bestFit="1" customWidth="1"/>
    <col min="10493" max="10493" width="9.42578125" style="7" customWidth="1"/>
    <col min="10494" max="10494" width="10.140625" style="7" customWidth="1"/>
    <col min="10495" max="10495" width="9.140625" style="7" customWidth="1"/>
    <col min="10496" max="10496" width="9.5703125" style="7" customWidth="1"/>
    <col min="10497" max="10497" width="5.28515625" style="7" bestFit="1" customWidth="1"/>
    <col min="10498" max="10498" width="5.140625" style="7" customWidth="1"/>
    <col min="10499" max="10499" width="7.42578125" style="7" bestFit="1" customWidth="1"/>
    <col min="10500" max="10500" width="8.5703125" style="7" bestFit="1" customWidth="1"/>
    <col min="10501" max="10503" width="13.140625" style="7" bestFit="1" customWidth="1"/>
    <col min="10504" max="10504" width="13" style="7"/>
    <col min="10505" max="10505" width="29.42578125" style="7" bestFit="1" customWidth="1"/>
    <col min="10506" max="10734" width="13" style="7"/>
    <col min="10735" max="10735" width="4.5703125" style="7" customWidth="1"/>
    <col min="10736" max="10736" width="23.5703125" style="7" customWidth="1"/>
    <col min="10737" max="10737" width="30.28515625" style="7" customWidth="1"/>
    <col min="10738" max="10738" width="10.42578125" style="7" customWidth="1"/>
    <col min="10739" max="10739" width="6.7109375" style="7" bestFit="1" customWidth="1"/>
    <col min="10740" max="10740" width="6.140625" style="7" customWidth="1"/>
    <col min="10741" max="10741" width="5" style="7" customWidth="1"/>
    <col min="10742" max="10742" width="6.42578125" style="7" customWidth="1"/>
    <col min="10743" max="10745" width="5.42578125" style="7" customWidth="1"/>
    <col min="10746" max="10746" width="5.28515625" style="7" customWidth="1"/>
    <col min="10747" max="10747" width="5.42578125" style="7" customWidth="1"/>
    <col min="10748" max="10748" width="5.7109375" style="7" bestFit="1" customWidth="1"/>
    <col min="10749" max="10749" width="9.42578125" style="7" customWidth="1"/>
    <col min="10750" max="10750" width="10.140625" style="7" customWidth="1"/>
    <col min="10751" max="10751" width="9.140625" style="7" customWidth="1"/>
    <col min="10752" max="10752" width="9.5703125" style="7" customWidth="1"/>
    <col min="10753" max="10753" width="5.28515625" style="7" bestFit="1" customWidth="1"/>
    <col min="10754" max="10754" width="5.140625" style="7" customWidth="1"/>
    <col min="10755" max="10755" width="7.42578125" style="7" bestFit="1" customWidth="1"/>
    <col min="10756" max="10756" width="8.5703125" style="7" bestFit="1" customWidth="1"/>
    <col min="10757" max="10759" width="13.140625" style="7" bestFit="1" customWidth="1"/>
    <col min="10760" max="10760" width="13" style="7"/>
    <col min="10761" max="10761" width="29.42578125" style="7" bestFit="1" customWidth="1"/>
    <col min="10762" max="10990" width="13" style="7"/>
    <col min="10991" max="10991" width="4.5703125" style="7" customWidth="1"/>
    <col min="10992" max="10992" width="23.5703125" style="7" customWidth="1"/>
    <col min="10993" max="10993" width="30.28515625" style="7" customWidth="1"/>
    <col min="10994" max="10994" width="10.42578125" style="7" customWidth="1"/>
    <col min="10995" max="10995" width="6.7109375" style="7" bestFit="1" customWidth="1"/>
    <col min="10996" max="10996" width="6.140625" style="7" customWidth="1"/>
    <col min="10997" max="10997" width="5" style="7" customWidth="1"/>
    <col min="10998" max="10998" width="6.42578125" style="7" customWidth="1"/>
    <col min="10999" max="11001" width="5.42578125" style="7" customWidth="1"/>
    <col min="11002" max="11002" width="5.28515625" style="7" customWidth="1"/>
    <col min="11003" max="11003" width="5.42578125" style="7" customWidth="1"/>
    <col min="11004" max="11004" width="5.7109375" style="7" bestFit="1" customWidth="1"/>
    <col min="11005" max="11005" width="9.42578125" style="7" customWidth="1"/>
    <col min="11006" max="11006" width="10.140625" style="7" customWidth="1"/>
    <col min="11007" max="11007" width="9.140625" style="7" customWidth="1"/>
    <col min="11008" max="11008" width="9.5703125" style="7" customWidth="1"/>
    <col min="11009" max="11009" width="5.28515625" style="7" bestFit="1" customWidth="1"/>
    <col min="11010" max="11010" width="5.140625" style="7" customWidth="1"/>
    <col min="11011" max="11011" width="7.42578125" style="7" bestFit="1" customWidth="1"/>
    <col min="11012" max="11012" width="8.5703125" style="7" bestFit="1" customWidth="1"/>
    <col min="11013" max="11015" width="13.140625" style="7" bestFit="1" customWidth="1"/>
    <col min="11016" max="11016" width="13" style="7"/>
    <col min="11017" max="11017" width="29.42578125" style="7" bestFit="1" customWidth="1"/>
    <col min="11018" max="11246" width="13" style="7"/>
    <col min="11247" max="11247" width="4.5703125" style="7" customWidth="1"/>
    <col min="11248" max="11248" width="23.5703125" style="7" customWidth="1"/>
    <col min="11249" max="11249" width="30.28515625" style="7" customWidth="1"/>
    <col min="11250" max="11250" width="10.42578125" style="7" customWidth="1"/>
    <col min="11251" max="11251" width="6.7109375" style="7" bestFit="1" customWidth="1"/>
    <col min="11252" max="11252" width="6.140625" style="7" customWidth="1"/>
    <col min="11253" max="11253" width="5" style="7" customWidth="1"/>
    <col min="11254" max="11254" width="6.42578125" style="7" customWidth="1"/>
    <col min="11255" max="11257" width="5.42578125" style="7" customWidth="1"/>
    <col min="11258" max="11258" width="5.28515625" style="7" customWidth="1"/>
    <col min="11259" max="11259" width="5.42578125" style="7" customWidth="1"/>
    <col min="11260" max="11260" width="5.7109375" style="7" bestFit="1" customWidth="1"/>
    <col min="11261" max="11261" width="9.42578125" style="7" customWidth="1"/>
    <col min="11262" max="11262" width="10.140625" style="7" customWidth="1"/>
    <col min="11263" max="11263" width="9.140625" style="7" customWidth="1"/>
    <col min="11264" max="11264" width="9.5703125" style="7" customWidth="1"/>
    <col min="11265" max="11265" width="5.28515625" style="7" bestFit="1" customWidth="1"/>
    <col min="11266" max="11266" width="5.140625" style="7" customWidth="1"/>
    <col min="11267" max="11267" width="7.42578125" style="7" bestFit="1" customWidth="1"/>
    <col min="11268" max="11268" width="8.5703125" style="7" bestFit="1" customWidth="1"/>
    <col min="11269" max="11271" width="13.140625" style="7" bestFit="1" customWidth="1"/>
    <col min="11272" max="11272" width="13" style="7"/>
    <col min="11273" max="11273" width="29.42578125" style="7" bestFit="1" customWidth="1"/>
    <col min="11274" max="11502" width="13" style="7"/>
    <col min="11503" max="11503" width="4.5703125" style="7" customWidth="1"/>
    <col min="11504" max="11504" width="23.5703125" style="7" customWidth="1"/>
    <col min="11505" max="11505" width="30.28515625" style="7" customWidth="1"/>
    <col min="11506" max="11506" width="10.42578125" style="7" customWidth="1"/>
    <col min="11507" max="11507" width="6.7109375" style="7" bestFit="1" customWidth="1"/>
    <col min="11508" max="11508" width="6.140625" style="7" customWidth="1"/>
    <col min="11509" max="11509" width="5" style="7" customWidth="1"/>
    <col min="11510" max="11510" width="6.42578125" style="7" customWidth="1"/>
    <col min="11511" max="11513" width="5.42578125" style="7" customWidth="1"/>
    <col min="11514" max="11514" width="5.28515625" style="7" customWidth="1"/>
    <col min="11515" max="11515" width="5.42578125" style="7" customWidth="1"/>
    <col min="11516" max="11516" width="5.7109375" style="7" bestFit="1" customWidth="1"/>
    <col min="11517" max="11517" width="9.42578125" style="7" customWidth="1"/>
    <col min="11518" max="11518" width="10.140625" style="7" customWidth="1"/>
    <col min="11519" max="11519" width="9.140625" style="7" customWidth="1"/>
    <col min="11520" max="11520" width="9.5703125" style="7" customWidth="1"/>
    <col min="11521" max="11521" width="5.28515625" style="7" bestFit="1" customWidth="1"/>
    <col min="11522" max="11522" width="5.140625" style="7" customWidth="1"/>
    <col min="11523" max="11523" width="7.42578125" style="7" bestFit="1" customWidth="1"/>
    <col min="11524" max="11524" width="8.5703125" style="7" bestFit="1" customWidth="1"/>
    <col min="11525" max="11527" width="13.140625" style="7" bestFit="1" customWidth="1"/>
    <col min="11528" max="11528" width="13" style="7"/>
    <col min="11529" max="11529" width="29.42578125" style="7" bestFit="1" customWidth="1"/>
    <col min="11530" max="11758" width="13" style="7"/>
    <col min="11759" max="11759" width="4.5703125" style="7" customWidth="1"/>
    <col min="11760" max="11760" width="23.5703125" style="7" customWidth="1"/>
    <col min="11761" max="11761" width="30.28515625" style="7" customWidth="1"/>
    <col min="11762" max="11762" width="10.42578125" style="7" customWidth="1"/>
    <col min="11763" max="11763" width="6.7109375" style="7" bestFit="1" customWidth="1"/>
    <col min="11764" max="11764" width="6.140625" style="7" customWidth="1"/>
    <col min="11765" max="11765" width="5" style="7" customWidth="1"/>
    <col min="11766" max="11766" width="6.42578125" style="7" customWidth="1"/>
    <col min="11767" max="11769" width="5.42578125" style="7" customWidth="1"/>
    <col min="11770" max="11770" width="5.28515625" style="7" customWidth="1"/>
    <col min="11771" max="11771" width="5.42578125" style="7" customWidth="1"/>
    <col min="11772" max="11772" width="5.7109375" style="7" bestFit="1" customWidth="1"/>
    <col min="11773" max="11773" width="9.42578125" style="7" customWidth="1"/>
    <col min="11774" max="11774" width="10.140625" style="7" customWidth="1"/>
    <col min="11775" max="11775" width="9.140625" style="7" customWidth="1"/>
    <col min="11776" max="11776" width="9.5703125" style="7" customWidth="1"/>
    <col min="11777" max="11777" width="5.28515625" style="7" bestFit="1" customWidth="1"/>
    <col min="11778" max="11778" width="5.140625" style="7" customWidth="1"/>
    <col min="11779" max="11779" width="7.42578125" style="7" bestFit="1" customWidth="1"/>
    <col min="11780" max="11780" width="8.5703125" style="7" bestFit="1" customWidth="1"/>
    <col min="11781" max="11783" width="13.140625" style="7" bestFit="1" customWidth="1"/>
    <col min="11784" max="11784" width="13" style="7"/>
    <col min="11785" max="11785" width="29.42578125" style="7" bestFit="1" customWidth="1"/>
    <col min="11786" max="12014" width="13" style="7"/>
    <col min="12015" max="12015" width="4.5703125" style="7" customWidth="1"/>
    <col min="12016" max="12016" width="23.5703125" style="7" customWidth="1"/>
    <col min="12017" max="12017" width="30.28515625" style="7" customWidth="1"/>
    <col min="12018" max="12018" width="10.42578125" style="7" customWidth="1"/>
    <col min="12019" max="12019" width="6.7109375" style="7" bestFit="1" customWidth="1"/>
    <col min="12020" max="12020" width="6.140625" style="7" customWidth="1"/>
    <col min="12021" max="12021" width="5" style="7" customWidth="1"/>
    <col min="12022" max="12022" width="6.42578125" style="7" customWidth="1"/>
    <col min="12023" max="12025" width="5.42578125" style="7" customWidth="1"/>
    <col min="12026" max="12026" width="5.28515625" style="7" customWidth="1"/>
    <col min="12027" max="12027" width="5.42578125" style="7" customWidth="1"/>
    <col min="12028" max="12028" width="5.7109375" style="7" bestFit="1" customWidth="1"/>
    <col min="12029" max="12029" width="9.42578125" style="7" customWidth="1"/>
    <col min="12030" max="12030" width="10.140625" style="7" customWidth="1"/>
    <col min="12031" max="12031" width="9.140625" style="7" customWidth="1"/>
    <col min="12032" max="12032" width="9.5703125" style="7" customWidth="1"/>
    <col min="12033" max="12033" width="5.28515625" style="7" bestFit="1" customWidth="1"/>
    <col min="12034" max="12034" width="5.140625" style="7" customWidth="1"/>
    <col min="12035" max="12035" width="7.42578125" style="7" bestFit="1" customWidth="1"/>
    <col min="12036" max="12036" width="8.5703125" style="7" bestFit="1" customWidth="1"/>
    <col min="12037" max="12039" width="13.140625" style="7" bestFit="1" customWidth="1"/>
    <col min="12040" max="12040" width="13" style="7"/>
    <col min="12041" max="12041" width="29.42578125" style="7" bestFit="1" customWidth="1"/>
    <col min="12042" max="12270" width="13" style="7"/>
    <col min="12271" max="12271" width="4.5703125" style="7" customWidth="1"/>
    <col min="12272" max="12272" width="23.5703125" style="7" customWidth="1"/>
    <col min="12273" max="12273" width="30.28515625" style="7" customWidth="1"/>
    <col min="12274" max="12274" width="10.42578125" style="7" customWidth="1"/>
    <col min="12275" max="12275" width="6.7109375" style="7" bestFit="1" customWidth="1"/>
    <col min="12276" max="12276" width="6.140625" style="7" customWidth="1"/>
    <col min="12277" max="12277" width="5" style="7" customWidth="1"/>
    <col min="12278" max="12278" width="6.42578125" style="7" customWidth="1"/>
    <col min="12279" max="12281" width="5.42578125" style="7" customWidth="1"/>
    <col min="12282" max="12282" width="5.28515625" style="7" customWidth="1"/>
    <col min="12283" max="12283" width="5.42578125" style="7" customWidth="1"/>
    <col min="12284" max="12284" width="5.7109375" style="7" bestFit="1" customWidth="1"/>
    <col min="12285" max="12285" width="9.42578125" style="7" customWidth="1"/>
    <col min="12286" max="12286" width="10.140625" style="7" customWidth="1"/>
    <col min="12287" max="12287" width="9.140625" style="7" customWidth="1"/>
    <col min="12288" max="12288" width="9.5703125" style="7" customWidth="1"/>
    <col min="12289" max="12289" width="5.28515625" style="7" bestFit="1" customWidth="1"/>
    <col min="12290" max="12290" width="5.140625" style="7" customWidth="1"/>
    <col min="12291" max="12291" width="7.42578125" style="7" bestFit="1" customWidth="1"/>
    <col min="12292" max="12292" width="8.5703125" style="7" bestFit="1" customWidth="1"/>
    <col min="12293" max="12295" width="13.140625" style="7" bestFit="1" customWidth="1"/>
    <col min="12296" max="12296" width="13" style="7"/>
    <col min="12297" max="12297" width="29.42578125" style="7" bestFit="1" customWidth="1"/>
    <col min="12298" max="12526" width="13" style="7"/>
    <col min="12527" max="12527" width="4.5703125" style="7" customWidth="1"/>
    <col min="12528" max="12528" width="23.5703125" style="7" customWidth="1"/>
    <col min="12529" max="12529" width="30.28515625" style="7" customWidth="1"/>
    <col min="12530" max="12530" width="10.42578125" style="7" customWidth="1"/>
    <col min="12531" max="12531" width="6.7109375" style="7" bestFit="1" customWidth="1"/>
    <col min="12532" max="12532" width="6.140625" style="7" customWidth="1"/>
    <col min="12533" max="12533" width="5" style="7" customWidth="1"/>
    <col min="12534" max="12534" width="6.42578125" style="7" customWidth="1"/>
    <col min="12535" max="12537" width="5.42578125" style="7" customWidth="1"/>
    <col min="12538" max="12538" width="5.28515625" style="7" customWidth="1"/>
    <col min="12539" max="12539" width="5.42578125" style="7" customWidth="1"/>
    <col min="12540" max="12540" width="5.7109375" style="7" bestFit="1" customWidth="1"/>
    <col min="12541" max="12541" width="9.42578125" style="7" customWidth="1"/>
    <col min="12542" max="12542" width="10.140625" style="7" customWidth="1"/>
    <col min="12543" max="12543" width="9.140625" style="7" customWidth="1"/>
    <col min="12544" max="12544" width="9.5703125" style="7" customWidth="1"/>
    <col min="12545" max="12545" width="5.28515625" style="7" bestFit="1" customWidth="1"/>
    <col min="12546" max="12546" width="5.140625" style="7" customWidth="1"/>
    <col min="12547" max="12547" width="7.42578125" style="7" bestFit="1" customWidth="1"/>
    <col min="12548" max="12548" width="8.5703125" style="7" bestFit="1" customWidth="1"/>
    <col min="12549" max="12551" width="13.140625" style="7" bestFit="1" customWidth="1"/>
    <col min="12552" max="12552" width="13" style="7"/>
    <col min="12553" max="12553" width="29.42578125" style="7" bestFit="1" customWidth="1"/>
    <col min="12554" max="12782" width="13" style="7"/>
    <col min="12783" max="12783" width="4.5703125" style="7" customWidth="1"/>
    <col min="12784" max="12784" width="23.5703125" style="7" customWidth="1"/>
    <col min="12785" max="12785" width="30.28515625" style="7" customWidth="1"/>
    <col min="12786" max="12786" width="10.42578125" style="7" customWidth="1"/>
    <col min="12787" max="12787" width="6.7109375" style="7" bestFit="1" customWidth="1"/>
    <col min="12788" max="12788" width="6.140625" style="7" customWidth="1"/>
    <col min="12789" max="12789" width="5" style="7" customWidth="1"/>
    <col min="12790" max="12790" width="6.42578125" style="7" customWidth="1"/>
    <col min="12791" max="12793" width="5.42578125" style="7" customWidth="1"/>
    <col min="12794" max="12794" width="5.28515625" style="7" customWidth="1"/>
    <col min="12795" max="12795" width="5.42578125" style="7" customWidth="1"/>
    <col min="12796" max="12796" width="5.7109375" style="7" bestFit="1" customWidth="1"/>
    <col min="12797" max="12797" width="9.42578125" style="7" customWidth="1"/>
    <col min="12798" max="12798" width="10.140625" style="7" customWidth="1"/>
    <col min="12799" max="12799" width="9.140625" style="7" customWidth="1"/>
    <col min="12800" max="12800" width="9.5703125" style="7" customWidth="1"/>
    <col min="12801" max="12801" width="5.28515625" style="7" bestFit="1" customWidth="1"/>
    <col min="12802" max="12802" width="5.140625" style="7" customWidth="1"/>
    <col min="12803" max="12803" width="7.42578125" style="7" bestFit="1" customWidth="1"/>
    <col min="12804" max="12804" width="8.5703125" style="7" bestFit="1" customWidth="1"/>
    <col min="12805" max="12807" width="13.140625" style="7" bestFit="1" customWidth="1"/>
    <col min="12808" max="12808" width="13" style="7"/>
    <col min="12809" max="12809" width="29.42578125" style="7" bestFit="1" customWidth="1"/>
    <col min="12810" max="13038" width="13" style="7"/>
    <col min="13039" max="13039" width="4.5703125" style="7" customWidth="1"/>
    <col min="13040" max="13040" width="23.5703125" style="7" customWidth="1"/>
    <col min="13041" max="13041" width="30.28515625" style="7" customWidth="1"/>
    <col min="13042" max="13042" width="10.42578125" style="7" customWidth="1"/>
    <col min="13043" max="13043" width="6.7109375" style="7" bestFit="1" customWidth="1"/>
    <col min="13044" max="13044" width="6.140625" style="7" customWidth="1"/>
    <col min="13045" max="13045" width="5" style="7" customWidth="1"/>
    <col min="13046" max="13046" width="6.42578125" style="7" customWidth="1"/>
    <col min="13047" max="13049" width="5.42578125" style="7" customWidth="1"/>
    <col min="13050" max="13050" width="5.28515625" style="7" customWidth="1"/>
    <col min="13051" max="13051" width="5.42578125" style="7" customWidth="1"/>
    <col min="13052" max="13052" width="5.7109375" style="7" bestFit="1" customWidth="1"/>
    <col min="13053" max="13053" width="9.42578125" style="7" customWidth="1"/>
    <col min="13054" max="13054" width="10.140625" style="7" customWidth="1"/>
    <col min="13055" max="13055" width="9.140625" style="7" customWidth="1"/>
    <col min="13056" max="13056" width="9.5703125" style="7" customWidth="1"/>
    <col min="13057" max="13057" width="5.28515625" style="7" bestFit="1" customWidth="1"/>
    <col min="13058" max="13058" width="5.140625" style="7" customWidth="1"/>
    <col min="13059" max="13059" width="7.42578125" style="7" bestFit="1" customWidth="1"/>
    <col min="13060" max="13060" width="8.5703125" style="7" bestFit="1" customWidth="1"/>
    <col min="13061" max="13063" width="13.140625" style="7" bestFit="1" customWidth="1"/>
    <col min="13064" max="13064" width="13" style="7"/>
    <col min="13065" max="13065" width="29.42578125" style="7" bestFit="1" customWidth="1"/>
    <col min="13066" max="13294" width="13" style="7"/>
    <col min="13295" max="13295" width="4.5703125" style="7" customWidth="1"/>
    <col min="13296" max="13296" width="23.5703125" style="7" customWidth="1"/>
    <col min="13297" max="13297" width="30.28515625" style="7" customWidth="1"/>
    <col min="13298" max="13298" width="10.42578125" style="7" customWidth="1"/>
    <col min="13299" max="13299" width="6.7109375" style="7" bestFit="1" customWidth="1"/>
    <col min="13300" max="13300" width="6.140625" style="7" customWidth="1"/>
    <col min="13301" max="13301" width="5" style="7" customWidth="1"/>
    <col min="13302" max="13302" width="6.42578125" style="7" customWidth="1"/>
    <col min="13303" max="13305" width="5.42578125" style="7" customWidth="1"/>
    <col min="13306" max="13306" width="5.28515625" style="7" customWidth="1"/>
    <col min="13307" max="13307" width="5.42578125" style="7" customWidth="1"/>
    <col min="13308" max="13308" width="5.7109375" style="7" bestFit="1" customWidth="1"/>
    <col min="13309" max="13309" width="9.42578125" style="7" customWidth="1"/>
    <col min="13310" max="13310" width="10.140625" style="7" customWidth="1"/>
    <col min="13311" max="13311" width="9.140625" style="7" customWidth="1"/>
    <col min="13312" max="13312" width="9.5703125" style="7" customWidth="1"/>
    <col min="13313" max="13313" width="5.28515625" style="7" bestFit="1" customWidth="1"/>
    <col min="13314" max="13314" width="5.140625" style="7" customWidth="1"/>
    <col min="13315" max="13315" width="7.42578125" style="7" bestFit="1" customWidth="1"/>
    <col min="13316" max="13316" width="8.5703125" style="7" bestFit="1" customWidth="1"/>
    <col min="13317" max="13319" width="13.140625" style="7" bestFit="1" customWidth="1"/>
    <col min="13320" max="13320" width="13" style="7"/>
    <col min="13321" max="13321" width="29.42578125" style="7" bestFit="1" customWidth="1"/>
    <col min="13322" max="13550" width="13" style="7"/>
    <col min="13551" max="13551" width="4.5703125" style="7" customWidth="1"/>
    <col min="13552" max="13552" width="23.5703125" style="7" customWidth="1"/>
    <col min="13553" max="13553" width="30.28515625" style="7" customWidth="1"/>
    <col min="13554" max="13554" width="10.42578125" style="7" customWidth="1"/>
    <col min="13555" max="13555" width="6.7109375" style="7" bestFit="1" customWidth="1"/>
    <col min="13556" max="13556" width="6.140625" style="7" customWidth="1"/>
    <col min="13557" max="13557" width="5" style="7" customWidth="1"/>
    <col min="13558" max="13558" width="6.42578125" style="7" customWidth="1"/>
    <col min="13559" max="13561" width="5.42578125" style="7" customWidth="1"/>
    <col min="13562" max="13562" width="5.28515625" style="7" customWidth="1"/>
    <col min="13563" max="13563" width="5.42578125" style="7" customWidth="1"/>
    <col min="13564" max="13564" width="5.7109375" style="7" bestFit="1" customWidth="1"/>
    <col min="13565" max="13565" width="9.42578125" style="7" customWidth="1"/>
    <col min="13566" max="13566" width="10.140625" style="7" customWidth="1"/>
    <col min="13567" max="13567" width="9.140625" style="7" customWidth="1"/>
    <col min="13568" max="13568" width="9.5703125" style="7" customWidth="1"/>
    <col min="13569" max="13569" width="5.28515625" style="7" bestFit="1" customWidth="1"/>
    <col min="13570" max="13570" width="5.140625" style="7" customWidth="1"/>
    <col min="13571" max="13571" width="7.42578125" style="7" bestFit="1" customWidth="1"/>
    <col min="13572" max="13572" width="8.5703125" style="7" bestFit="1" customWidth="1"/>
    <col min="13573" max="13575" width="13.140625" style="7" bestFit="1" customWidth="1"/>
    <col min="13576" max="13576" width="13" style="7"/>
    <col min="13577" max="13577" width="29.42578125" style="7" bestFit="1" customWidth="1"/>
    <col min="13578" max="13806" width="13" style="7"/>
    <col min="13807" max="13807" width="4.5703125" style="7" customWidth="1"/>
    <col min="13808" max="13808" width="23.5703125" style="7" customWidth="1"/>
    <col min="13809" max="13809" width="30.28515625" style="7" customWidth="1"/>
    <col min="13810" max="13810" width="10.42578125" style="7" customWidth="1"/>
    <col min="13811" max="13811" width="6.7109375" style="7" bestFit="1" customWidth="1"/>
    <col min="13812" max="13812" width="6.140625" style="7" customWidth="1"/>
    <col min="13813" max="13813" width="5" style="7" customWidth="1"/>
    <col min="13814" max="13814" width="6.42578125" style="7" customWidth="1"/>
    <col min="13815" max="13817" width="5.42578125" style="7" customWidth="1"/>
    <col min="13818" max="13818" width="5.28515625" style="7" customWidth="1"/>
    <col min="13819" max="13819" width="5.42578125" style="7" customWidth="1"/>
    <col min="13820" max="13820" width="5.7109375" style="7" bestFit="1" customWidth="1"/>
    <col min="13821" max="13821" width="9.42578125" style="7" customWidth="1"/>
    <col min="13822" max="13822" width="10.140625" style="7" customWidth="1"/>
    <col min="13823" max="13823" width="9.140625" style="7" customWidth="1"/>
    <col min="13824" max="13824" width="9.5703125" style="7" customWidth="1"/>
    <col min="13825" max="13825" width="5.28515625" style="7" bestFit="1" customWidth="1"/>
    <col min="13826" max="13826" width="5.140625" style="7" customWidth="1"/>
    <col min="13827" max="13827" width="7.42578125" style="7" bestFit="1" customWidth="1"/>
    <col min="13828" max="13828" width="8.5703125" style="7" bestFit="1" customWidth="1"/>
    <col min="13829" max="13831" width="13.140625" style="7" bestFit="1" customWidth="1"/>
    <col min="13832" max="13832" width="13" style="7"/>
    <col min="13833" max="13833" width="29.42578125" style="7" bestFit="1" customWidth="1"/>
    <col min="13834" max="14062" width="13" style="7"/>
    <col min="14063" max="14063" width="4.5703125" style="7" customWidth="1"/>
    <col min="14064" max="14064" width="23.5703125" style="7" customWidth="1"/>
    <col min="14065" max="14065" width="30.28515625" style="7" customWidth="1"/>
    <col min="14066" max="14066" width="10.42578125" style="7" customWidth="1"/>
    <col min="14067" max="14067" width="6.7109375" style="7" bestFit="1" customWidth="1"/>
    <col min="14068" max="14068" width="6.140625" style="7" customWidth="1"/>
    <col min="14069" max="14069" width="5" style="7" customWidth="1"/>
    <col min="14070" max="14070" width="6.42578125" style="7" customWidth="1"/>
    <col min="14071" max="14073" width="5.42578125" style="7" customWidth="1"/>
    <col min="14074" max="14074" width="5.28515625" style="7" customWidth="1"/>
    <col min="14075" max="14075" width="5.42578125" style="7" customWidth="1"/>
    <col min="14076" max="14076" width="5.7109375" style="7" bestFit="1" customWidth="1"/>
    <col min="14077" max="14077" width="9.42578125" style="7" customWidth="1"/>
    <col min="14078" max="14078" width="10.140625" style="7" customWidth="1"/>
    <col min="14079" max="14079" width="9.140625" style="7" customWidth="1"/>
    <col min="14080" max="14080" width="9.5703125" style="7" customWidth="1"/>
    <col min="14081" max="14081" width="5.28515625" style="7" bestFit="1" customWidth="1"/>
    <col min="14082" max="14082" width="5.140625" style="7" customWidth="1"/>
    <col min="14083" max="14083" width="7.42578125" style="7" bestFit="1" customWidth="1"/>
    <col min="14084" max="14084" width="8.5703125" style="7" bestFit="1" customWidth="1"/>
    <col min="14085" max="14087" width="13.140625" style="7" bestFit="1" customWidth="1"/>
    <col min="14088" max="14088" width="13" style="7"/>
    <col min="14089" max="14089" width="29.42578125" style="7" bestFit="1" customWidth="1"/>
    <col min="14090" max="14318" width="13" style="7"/>
    <col min="14319" max="14319" width="4.5703125" style="7" customWidth="1"/>
    <col min="14320" max="14320" width="23.5703125" style="7" customWidth="1"/>
    <col min="14321" max="14321" width="30.28515625" style="7" customWidth="1"/>
    <col min="14322" max="14322" width="10.42578125" style="7" customWidth="1"/>
    <col min="14323" max="14323" width="6.7109375" style="7" bestFit="1" customWidth="1"/>
    <col min="14324" max="14324" width="6.140625" style="7" customWidth="1"/>
    <col min="14325" max="14325" width="5" style="7" customWidth="1"/>
    <col min="14326" max="14326" width="6.42578125" style="7" customWidth="1"/>
    <col min="14327" max="14329" width="5.42578125" style="7" customWidth="1"/>
    <col min="14330" max="14330" width="5.28515625" style="7" customWidth="1"/>
    <col min="14331" max="14331" width="5.42578125" style="7" customWidth="1"/>
    <col min="14332" max="14332" width="5.7109375" style="7" bestFit="1" customWidth="1"/>
    <col min="14333" max="14333" width="9.42578125" style="7" customWidth="1"/>
    <col min="14334" max="14334" width="10.140625" style="7" customWidth="1"/>
    <col min="14335" max="14335" width="9.140625" style="7" customWidth="1"/>
    <col min="14336" max="14336" width="9.5703125" style="7" customWidth="1"/>
    <col min="14337" max="14337" width="5.28515625" style="7" bestFit="1" customWidth="1"/>
    <col min="14338" max="14338" width="5.140625" style="7" customWidth="1"/>
    <col min="14339" max="14339" width="7.42578125" style="7" bestFit="1" customWidth="1"/>
    <col min="14340" max="14340" width="8.5703125" style="7" bestFit="1" customWidth="1"/>
    <col min="14341" max="14343" width="13.140625" style="7" bestFit="1" customWidth="1"/>
    <col min="14344" max="14344" width="13" style="7"/>
    <col min="14345" max="14345" width="29.42578125" style="7" bestFit="1" customWidth="1"/>
    <col min="14346" max="14574" width="13" style="7"/>
    <col min="14575" max="14575" width="4.5703125" style="7" customWidth="1"/>
    <col min="14576" max="14576" width="23.5703125" style="7" customWidth="1"/>
    <col min="14577" max="14577" width="30.28515625" style="7" customWidth="1"/>
    <col min="14578" max="14578" width="10.42578125" style="7" customWidth="1"/>
    <col min="14579" max="14579" width="6.7109375" style="7" bestFit="1" customWidth="1"/>
    <col min="14580" max="14580" width="6.140625" style="7" customWidth="1"/>
    <col min="14581" max="14581" width="5" style="7" customWidth="1"/>
    <col min="14582" max="14582" width="6.42578125" style="7" customWidth="1"/>
    <col min="14583" max="14585" width="5.42578125" style="7" customWidth="1"/>
    <col min="14586" max="14586" width="5.28515625" style="7" customWidth="1"/>
    <col min="14587" max="14587" width="5.42578125" style="7" customWidth="1"/>
    <col min="14588" max="14588" width="5.7109375" style="7" bestFit="1" customWidth="1"/>
    <col min="14589" max="14589" width="9.42578125" style="7" customWidth="1"/>
    <col min="14590" max="14590" width="10.140625" style="7" customWidth="1"/>
    <col min="14591" max="14591" width="9.140625" style="7" customWidth="1"/>
    <col min="14592" max="14592" width="9.5703125" style="7" customWidth="1"/>
    <col min="14593" max="14593" width="5.28515625" style="7" bestFit="1" customWidth="1"/>
    <col min="14594" max="14594" width="5.140625" style="7" customWidth="1"/>
    <col min="14595" max="14595" width="7.42578125" style="7" bestFit="1" customWidth="1"/>
    <col min="14596" max="14596" width="8.5703125" style="7" bestFit="1" customWidth="1"/>
    <col min="14597" max="14599" width="13.140625" style="7" bestFit="1" customWidth="1"/>
    <col min="14600" max="14600" width="13" style="7"/>
    <col min="14601" max="14601" width="29.42578125" style="7" bestFit="1" customWidth="1"/>
    <col min="14602" max="14830" width="13" style="7"/>
    <col min="14831" max="14831" width="4.5703125" style="7" customWidth="1"/>
    <col min="14832" max="14832" width="23.5703125" style="7" customWidth="1"/>
    <col min="14833" max="14833" width="30.28515625" style="7" customWidth="1"/>
    <col min="14834" max="14834" width="10.42578125" style="7" customWidth="1"/>
    <col min="14835" max="14835" width="6.7109375" style="7" bestFit="1" customWidth="1"/>
    <col min="14836" max="14836" width="6.140625" style="7" customWidth="1"/>
    <col min="14837" max="14837" width="5" style="7" customWidth="1"/>
    <col min="14838" max="14838" width="6.42578125" style="7" customWidth="1"/>
    <col min="14839" max="14841" width="5.42578125" style="7" customWidth="1"/>
    <col min="14842" max="14842" width="5.28515625" style="7" customWidth="1"/>
    <col min="14843" max="14843" width="5.42578125" style="7" customWidth="1"/>
    <col min="14844" max="14844" width="5.7109375" style="7" bestFit="1" customWidth="1"/>
    <col min="14845" max="14845" width="9.42578125" style="7" customWidth="1"/>
    <col min="14846" max="14846" width="10.140625" style="7" customWidth="1"/>
    <col min="14847" max="14847" width="9.140625" style="7" customWidth="1"/>
    <col min="14848" max="14848" width="9.5703125" style="7" customWidth="1"/>
    <col min="14849" max="14849" width="5.28515625" style="7" bestFit="1" customWidth="1"/>
    <col min="14850" max="14850" width="5.140625" style="7" customWidth="1"/>
    <col min="14851" max="14851" width="7.42578125" style="7" bestFit="1" customWidth="1"/>
    <col min="14852" max="14852" width="8.5703125" style="7" bestFit="1" customWidth="1"/>
    <col min="14853" max="14855" width="13.140625" style="7" bestFit="1" customWidth="1"/>
    <col min="14856" max="14856" width="13" style="7"/>
    <col min="14857" max="14857" width="29.42578125" style="7" bestFit="1" customWidth="1"/>
    <col min="14858" max="15086" width="13" style="7"/>
    <col min="15087" max="15087" width="4.5703125" style="7" customWidth="1"/>
    <col min="15088" max="15088" width="23.5703125" style="7" customWidth="1"/>
    <col min="15089" max="15089" width="30.28515625" style="7" customWidth="1"/>
    <col min="15090" max="15090" width="10.42578125" style="7" customWidth="1"/>
    <col min="15091" max="15091" width="6.7109375" style="7" bestFit="1" customWidth="1"/>
    <col min="15092" max="15092" width="6.140625" style="7" customWidth="1"/>
    <col min="15093" max="15093" width="5" style="7" customWidth="1"/>
    <col min="15094" max="15094" width="6.42578125" style="7" customWidth="1"/>
    <col min="15095" max="15097" width="5.42578125" style="7" customWidth="1"/>
    <col min="15098" max="15098" width="5.28515625" style="7" customWidth="1"/>
    <col min="15099" max="15099" width="5.42578125" style="7" customWidth="1"/>
    <col min="15100" max="15100" width="5.7109375" style="7" bestFit="1" customWidth="1"/>
    <col min="15101" max="15101" width="9.42578125" style="7" customWidth="1"/>
    <col min="15102" max="15102" width="10.140625" style="7" customWidth="1"/>
    <col min="15103" max="15103" width="9.140625" style="7" customWidth="1"/>
    <col min="15104" max="15104" width="9.5703125" style="7" customWidth="1"/>
    <col min="15105" max="15105" width="5.28515625" style="7" bestFit="1" customWidth="1"/>
    <col min="15106" max="15106" width="5.140625" style="7" customWidth="1"/>
    <col min="15107" max="15107" width="7.42578125" style="7" bestFit="1" customWidth="1"/>
    <col min="15108" max="15108" width="8.5703125" style="7" bestFit="1" customWidth="1"/>
    <col min="15109" max="15111" width="13.140625" style="7" bestFit="1" customWidth="1"/>
    <col min="15112" max="15112" width="13" style="7"/>
    <col min="15113" max="15113" width="29.42578125" style="7" bestFit="1" customWidth="1"/>
    <col min="15114" max="15342" width="13" style="7"/>
    <col min="15343" max="15343" width="4.5703125" style="7" customWidth="1"/>
    <col min="15344" max="15344" width="23.5703125" style="7" customWidth="1"/>
    <col min="15345" max="15345" width="30.28515625" style="7" customWidth="1"/>
    <col min="15346" max="15346" width="10.42578125" style="7" customWidth="1"/>
    <col min="15347" max="15347" width="6.7109375" style="7" bestFit="1" customWidth="1"/>
    <col min="15348" max="15348" width="6.140625" style="7" customWidth="1"/>
    <col min="15349" max="15349" width="5" style="7" customWidth="1"/>
    <col min="15350" max="15350" width="6.42578125" style="7" customWidth="1"/>
    <col min="15351" max="15353" width="5.42578125" style="7" customWidth="1"/>
    <col min="15354" max="15354" width="5.28515625" style="7" customWidth="1"/>
    <col min="15355" max="15355" width="5.42578125" style="7" customWidth="1"/>
    <col min="15356" max="15356" width="5.7109375" style="7" bestFit="1" customWidth="1"/>
    <col min="15357" max="15357" width="9.42578125" style="7" customWidth="1"/>
    <col min="15358" max="15358" width="10.140625" style="7" customWidth="1"/>
    <col min="15359" max="15359" width="9.140625" style="7" customWidth="1"/>
    <col min="15360" max="15360" width="9.5703125" style="7" customWidth="1"/>
    <col min="15361" max="15361" width="5.28515625" style="7" bestFit="1" customWidth="1"/>
    <col min="15362" max="15362" width="5.140625" style="7" customWidth="1"/>
    <col min="15363" max="15363" width="7.42578125" style="7" bestFit="1" customWidth="1"/>
    <col min="15364" max="15364" width="8.5703125" style="7" bestFit="1" customWidth="1"/>
    <col min="15365" max="15367" width="13.140625" style="7" bestFit="1" customWidth="1"/>
    <col min="15368" max="15368" width="13" style="7"/>
    <col min="15369" max="15369" width="29.42578125" style="7" bestFit="1" customWidth="1"/>
    <col min="15370" max="15598" width="13" style="7"/>
    <col min="15599" max="15599" width="4.5703125" style="7" customWidth="1"/>
    <col min="15600" max="15600" width="23.5703125" style="7" customWidth="1"/>
    <col min="15601" max="15601" width="30.28515625" style="7" customWidth="1"/>
    <col min="15602" max="15602" width="10.42578125" style="7" customWidth="1"/>
    <col min="15603" max="15603" width="6.7109375" style="7" bestFit="1" customWidth="1"/>
    <col min="15604" max="15604" width="6.140625" style="7" customWidth="1"/>
    <col min="15605" max="15605" width="5" style="7" customWidth="1"/>
    <col min="15606" max="15606" width="6.42578125" style="7" customWidth="1"/>
    <col min="15607" max="15609" width="5.42578125" style="7" customWidth="1"/>
    <col min="15610" max="15610" width="5.28515625" style="7" customWidth="1"/>
    <col min="15611" max="15611" width="5.42578125" style="7" customWidth="1"/>
    <col min="15612" max="15612" width="5.7109375" style="7" bestFit="1" customWidth="1"/>
    <col min="15613" max="15613" width="9.42578125" style="7" customWidth="1"/>
    <col min="15614" max="15614" width="10.140625" style="7" customWidth="1"/>
    <col min="15615" max="15615" width="9.140625" style="7" customWidth="1"/>
    <col min="15616" max="15616" width="9.5703125" style="7" customWidth="1"/>
    <col min="15617" max="15617" width="5.28515625" style="7" bestFit="1" customWidth="1"/>
    <col min="15618" max="15618" width="5.140625" style="7" customWidth="1"/>
    <col min="15619" max="15619" width="7.42578125" style="7" bestFit="1" customWidth="1"/>
    <col min="15620" max="15620" width="8.5703125" style="7" bestFit="1" customWidth="1"/>
    <col min="15621" max="15623" width="13.140625" style="7" bestFit="1" customWidth="1"/>
    <col min="15624" max="15624" width="13" style="7"/>
    <col min="15625" max="15625" width="29.42578125" style="7" bestFit="1" customWidth="1"/>
    <col min="15626" max="15854" width="13" style="7"/>
    <col min="15855" max="15855" width="4.5703125" style="7" customWidth="1"/>
    <col min="15856" max="15856" width="23.5703125" style="7" customWidth="1"/>
    <col min="15857" max="15857" width="30.28515625" style="7" customWidth="1"/>
    <col min="15858" max="15858" width="10.42578125" style="7" customWidth="1"/>
    <col min="15859" max="15859" width="6.7109375" style="7" bestFit="1" customWidth="1"/>
    <col min="15860" max="15860" width="6.140625" style="7" customWidth="1"/>
    <col min="15861" max="15861" width="5" style="7" customWidth="1"/>
    <col min="15862" max="15862" width="6.42578125" style="7" customWidth="1"/>
    <col min="15863" max="15865" width="5.42578125" style="7" customWidth="1"/>
    <col min="15866" max="15866" width="5.28515625" style="7" customWidth="1"/>
    <col min="15867" max="15867" width="5.42578125" style="7" customWidth="1"/>
    <col min="15868" max="15868" width="5.7109375" style="7" bestFit="1" customWidth="1"/>
    <col min="15869" max="15869" width="9.42578125" style="7" customWidth="1"/>
    <col min="15870" max="15870" width="10.140625" style="7" customWidth="1"/>
    <col min="15871" max="15871" width="9.140625" style="7" customWidth="1"/>
    <col min="15872" max="15872" width="9.5703125" style="7" customWidth="1"/>
    <col min="15873" max="15873" width="5.28515625" style="7" bestFit="1" customWidth="1"/>
    <col min="15874" max="15874" width="5.140625" style="7" customWidth="1"/>
    <col min="15875" max="15875" width="7.42578125" style="7" bestFit="1" customWidth="1"/>
    <col min="15876" max="15876" width="8.5703125" style="7" bestFit="1" customWidth="1"/>
    <col min="15877" max="15879" width="13.140625" style="7" bestFit="1" customWidth="1"/>
    <col min="15880" max="15880" width="13" style="7"/>
    <col min="15881" max="15881" width="29.42578125" style="7" bestFit="1" customWidth="1"/>
    <col min="15882" max="16110" width="13" style="7"/>
    <col min="16111" max="16111" width="4.5703125" style="7" customWidth="1"/>
    <col min="16112" max="16112" width="23.5703125" style="7" customWidth="1"/>
    <col min="16113" max="16113" width="30.28515625" style="7" customWidth="1"/>
    <col min="16114" max="16114" width="10.42578125" style="7" customWidth="1"/>
    <col min="16115" max="16115" width="6.7109375" style="7" bestFit="1" customWidth="1"/>
    <col min="16116" max="16116" width="6.140625" style="7" customWidth="1"/>
    <col min="16117" max="16117" width="5" style="7" customWidth="1"/>
    <col min="16118" max="16118" width="6.42578125" style="7" customWidth="1"/>
    <col min="16119" max="16121" width="5.42578125" style="7" customWidth="1"/>
    <col min="16122" max="16122" width="5.28515625" style="7" customWidth="1"/>
    <col min="16123" max="16123" width="5.42578125" style="7" customWidth="1"/>
    <col min="16124" max="16124" width="5.7109375" style="7" bestFit="1" customWidth="1"/>
    <col min="16125" max="16125" width="9.42578125" style="7" customWidth="1"/>
    <col min="16126" max="16126" width="10.140625" style="7" customWidth="1"/>
    <col min="16127" max="16127" width="9.140625" style="7" customWidth="1"/>
    <col min="16128" max="16128" width="9.5703125" style="7" customWidth="1"/>
    <col min="16129" max="16129" width="5.28515625" style="7" bestFit="1" customWidth="1"/>
    <col min="16130" max="16130" width="5.140625" style="7" customWidth="1"/>
    <col min="16131" max="16131" width="7.42578125" style="7" bestFit="1" customWidth="1"/>
    <col min="16132" max="16132" width="8.5703125" style="7" bestFit="1" customWidth="1"/>
    <col min="16133" max="16135" width="13.140625" style="7" bestFit="1" customWidth="1"/>
    <col min="16136" max="16136" width="13" style="7"/>
    <col min="16137" max="16137" width="29.42578125" style="7" bestFit="1" customWidth="1"/>
    <col min="16138" max="16384" width="13" style="7"/>
  </cols>
  <sheetData>
    <row r="1" spans="1:10" ht="19.899999999999999" customHeight="1">
      <c r="A1" s="383" t="s">
        <v>53</v>
      </c>
      <c r="B1" s="383"/>
      <c r="C1" s="383"/>
      <c r="D1" s="383"/>
      <c r="E1" s="383"/>
      <c r="F1" s="2"/>
      <c r="G1" s="2"/>
      <c r="H1" s="2"/>
      <c r="I1" s="2"/>
      <c r="J1" s="2"/>
    </row>
    <row r="2" spans="1:10" ht="34.9" customHeight="1">
      <c r="A2" s="72" t="s">
        <v>10</v>
      </c>
      <c r="B2" s="131"/>
      <c r="C2" s="424" t="s">
        <v>2</v>
      </c>
      <c r="D2" s="424"/>
      <c r="E2" s="424"/>
      <c r="F2" s="424"/>
      <c r="G2" s="424"/>
    </row>
    <row r="3" spans="1:10" ht="18" customHeight="1">
      <c r="A3" s="20"/>
      <c r="B3" s="387" t="s">
        <v>91</v>
      </c>
      <c r="C3" s="387"/>
      <c r="D3" s="20"/>
      <c r="E3" s="20"/>
      <c r="F3" s="20"/>
    </row>
    <row r="4" spans="1:10" ht="9.75" customHeight="1" thickBot="1">
      <c r="A4" s="21"/>
      <c r="B4" s="132"/>
      <c r="C4" s="21"/>
      <c r="D4" s="22"/>
      <c r="E4" s="22"/>
      <c r="F4" s="22"/>
    </row>
    <row r="5" spans="1:10" ht="16.5" customHeight="1">
      <c r="A5" s="482" t="s">
        <v>13</v>
      </c>
      <c r="B5" s="484" t="s">
        <v>0</v>
      </c>
      <c r="C5" s="486" t="s">
        <v>3</v>
      </c>
      <c r="D5" s="63" t="s">
        <v>247</v>
      </c>
      <c r="E5" s="276" t="s">
        <v>1</v>
      </c>
      <c r="F5" s="445" t="s">
        <v>4</v>
      </c>
      <c r="G5" s="24" t="s">
        <v>22</v>
      </c>
      <c r="H5" s="25" t="s">
        <v>23</v>
      </c>
    </row>
    <row r="6" spans="1:10" ht="9" customHeight="1">
      <c r="A6" s="483"/>
      <c r="B6" s="485"/>
      <c r="C6" s="487"/>
      <c r="D6" s="272"/>
      <c r="E6" s="272"/>
      <c r="F6" s="446"/>
      <c r="G6" s="29"/>
      <c r="H6" s="19"/>
    </row>
    <row r="7" spans="1:10" ht="7.5" customHeight="1">
      <c r="A7" s="273"/>
      <c r="B7" s="274"/>
      <c r="C7" s="275"/>
      <c r="D7" s="276"/>
      <c r="E7" s="277"/>
      <c r="F7" s="180"/>
      <c r="G7" s="29"/>
      <c r="H7" s="19"/>
    </row>
    <row r="8" spans="1:10" ht="56.25">
      <c r="A8" s="278" t="s">
        <v>187</v>
      </c>
      <c r="B8" s="284" t="s">
        <v>81</v>
      </c>
      <c r="C8" s="241">
        <v>1.1921296296296296E-3</v>
      </c>
      <c r="D8" s="459">
        <f>C8+C9+C10</f>
        <v>4.7685185185185183E-3</v>
      </c>
      <c r="E8" s="488">
        <v>1</v>
      </c>
      <c r="F8" s="189"/>
      <c r="G8" s="29"/>
      <c r="H8" s="19"/>
    </row>
    <row r="9" spans="1:10" ht="56.25">
      <c r="A9" s="279" t="s">
        <v>298</v>
      </c>
      <c r="B9" s="285" t="s">
        <v>81</v>
      </c>
      <c r="C9" s="241">
        <v>1.5046296296296296E-3</v>
      </c>
      <c r="D9" s="460"/>
      <c r="E9" s="489"/>
      <c r="F9" s="189"/>
      <c r="G9" s="29"/>
      <c r="H9" s="19"/>
    </row>
    <row r="10" spans="1:10" ht="56.25">
      <c r="A10" s="279" t="s">
        <v>189</v>
      </c>
      <c r="B10" s="285" t="s">
        <v>81</v>
      </c>
      <c r="C10" s="241">
        <v>2.0717592592592593E-3</v>
      </c>
      <c r="D10" s="461"/>
      <c r="E10" s="490"/>
      <c r="F10" s="189"/>
      <c r="G10" s="29"/>
      <c r="H10" s="19"/>
    </row>
    <row r="11" spans="1:10" ht="56.25">
      <c r="A11" s="278" t="s">
        <v>136</v>
      </c>
      <c r="B11" s="284" t="s">
        <v>143</v>
      </c>
      <c r="C11" s="241">
        <v>1.0879629629629629E-3</v>
      </c>
      <c r="D11" s="459">
        <f>C11+C12+C13</f>
        <v>4.8379629629629632E-3</v>
      </c>
      <c r="E11" s="488">
        <v>2</v>
      </c>
      <c r="F11" s="136" t="e">
        <f>IF(H11="",#REF!/MIN(#REF!)*100,"в\к")</f>
        <v>#REF!</v>
      </c>
      <c r="G11" s="31"/>
      <c r="H11" s="19"/>
    </row>
    <row r="12" spans="1:10" ht="56.25">
      <c r="A12" s="279" t="s">
        <v>146</v>
      </c>
      <c r="B12" s="285" t="s">
        <v>143</v>
      </c>
      <c r="C12" s="241">
        <v>1.7592592592592592E-3</v>
      </c>
      <c r="D12" s="460"/>
      <c r="E12" s="489"/>
      <c r="F12" s="136" t="e">
        <f>IF(H12="",#REF!/MIN(#REF!)*100,"в\к")</f>
        <v>#REF!</v>
      </c>
      <c r="G12" s="31"/>
      <c r="H12" s="19"/>
    </row>
    <row r="13" spans="1:10" ht="56.25">
      <c r="A13" s="279" t="s">
        <v>147</v>
      </c>
      <c r="B13" s="285" t="s">
        <v>143</v>
      </c>
      <c r="C13" s="241">
        <v>1.9907407407407408E-3</v>
      </c>
      <c r="D13" s="461"/>
      <c r="E13" s="490">
        <v>2</v>
      </c>
      <c r="F13" s="136" t="e">
        <f>IF(#REF!="",#REF!/MIN(#REF!)*100,"в\к")</f>
        <v>#REF!</v>
      </c>
      <c r="G13" s="31"/>
      <c r="H13" s="19"/>
    </row>
    <row r="14" spans="1:10" ht="37.5">
      <c r="A14" s="278" t="s">
        <v>190</v>
      </c>
      <c r="B14" s="284" t="s">
        <v>76</v>
      </c>
      <c r="C14" s="241">
        <v>1.0648148148148149E-3</v>
      </c>
      <c r="D14" s="459">
        <f>C14+C15+C16</f>
        <v>5.1736111111111115E-3</v>
      </c>
      <c r="E14" s="488">
        <v>3</v>
      </c>
      <c r="F14" s="136"/>
      <c r="G14" s="31"/>
      <c r="H14" s="19"/>
    </row>
    <row r="15" spans="1:10" ht="37.5">
      <c r="A15" s="279" t="s">
        <v>191</v>
      </c>
      <c r="B15" s="285" t="s">
        <v>76</v>
      </c>
      <c r="C15" s="241">
        <v>2.2222222222222222E-3</v>
      </c>
      <c r="D15" s="460"/>
      <c r="E15" s="489">
        <v>2.5789473684210602</v>
      </c>
      <c r="F15" s="136"/>
      <c r="G15" s="31"/>
      <c r="H15" s="19"/>
    </row>
    <row r="16" spans="1:10" ht="37.5">
      <c r="A16" s="280" t="s">
        <v>205</v>
      </c>
      <c r="B16" s="286" t="s">
        <v>76</v>
      </c>
      <c r="C16" s="242">
        <v>1.8865740740740742E-3</v>
      </c>
      <c r="D16" s="461"/>
      <c r="E16" s="490">
        <v>2.7894736842105301</v>
      </c>
      <c r="F16" s="136"/>
      <c r="G16" s="31"/>
      <c r="H16" s="19"/>
    </row>
    <row r="17" spans="1:8" ht="37.5">
      <c r="A17" s="281" t="s">
        <v>129</v>
      </c>
      <c r="B17" s="284" t="s">
        <v>78</v>
      </c>
      <c r="C17" s="241">
        <v>1.4583333333333334E-3</v>
      </c>
      <c r="D17" s="459">
        <f>C17+C18+C19</f>
        <v>8.7152777777777767E-3</v>
      </c>
      <c r="E17" s="488">
        <v>4</v>
      </c>
      <c r="F17" s="136"/>
      <c r="G17" s="31"/>
      <c r="H17" s="19"/>
    </row>
    <row r="18" spans="1:8" ht="37.5">
      <c r="A18" s="279" t="s">
        <v>130</v>
      </c>
      <c r="B18" s="285" t="s">
        <v>78</v>
      </c>
      <c r="C18" s="241">
        <v>5.7291666666666663E-3</v>
      </c>
      <c r="D18" s="460"/>
      <c r="E18" s="489">
        <v>3.2105263157894801</v>
      </c>
      <c r="F18" s="136"/>
      <c r="G18" s="31"/>
      <c r="H18" s="19"/>
    </row>
    <row r="19" spans="1:8" ht="37.5">
      <c r="A19" s="279" t="s">
        <v>131</v>
      </c>
      <c r="B19" s="285" t="s">
        <v>78</v>
      </c>
      <c r="C19" s="241">
        <v>1.5277777777777779E-3</v>
      </c>
      <c r="D19" s="461"/>
      <c r="E19" s="490">
        <v>3.42105263157895</v>
      </c>
      <c r="F19" s="136"/>
      <c r="G19" s="31"/>
      <c r="H19" s="19"/>
    </row>
    <row r="20" spans="1:8" ht="37.5">
      <c r="A20" s="278" t="s">
        <v>154</v>
      </c>
      <c r="B20" s="284" t="s">
        <v>153</v>
      </c>
      <c r="C20" s="241">
        <v>2.8124999999999999E-3</v>
      </c>
      <c r="D20" s="459">
        <f>C20+C21+C22</f>
        <v>9.9999999999999985E-3</v>
      </c>
      <c r="E20" s="488">
        <v>5</v>
      </c>
      <c r="F20" s="136"/>
      <c r="G20" s="31"/>
      <c r="H20" s="19"/>
    </row>
    <row r="21" spans="1:8" ht="37.5">
      <c r="A21" s="279" t="s">
        <v>155</v>
      </c>
      <c r="B21" s="285" t="s">
        <v>153</v>
      </c>
      <c r="C21" s="241">
        <v>1.9444444444444444E-3</v>
      </c>
      <c r="D21" s="460"/>
      <c r="E21" s="489">
        <v>3.8421052631579</v>
      </c>
      <c r="F21" s="136"/>
      <c r="G21" s="31"/>
      <c r="H21" s="19"/>
    </row>
    <row r="22" spans="1:8" ht="37.5">
      <c r="A22" s="279" t="s">
        <v>156</v>
      </c>
      <c r="B22" s="285" t="s">
        <v>153</v>
      </c>
      <c r="C22" s="241">
        <v>5.2430555555555555E-3</v>
      </c>
      <c r="D22" s="461"/>
      <c r="E22" s="490">
        <v>4.0526315789473699</v>
      </c>
      <c r="F22" s="136"/>
      <c r="G22" s="31"/>
      <c r="H22" s="19"/>
    </row>
    <row r="23" spans="1:8" ht="37.5">
      <c r="A23" s="278" t="s">
        <v>208</v>
      </c>
      <c r="B23" s="284" t="s">
        <v>82</v>
      </c>
      <c r="C23" s="241">
        <v>1.1458333333333333E-3</v>
      </c>
      <c r="D23" s="459">
        <f>C23+C24+C25</f>
        <v>1.1238425925925926E-2</v>
      </c>
      <c r="E23" s="488">
        <v>6</v>
      </c>
      <c r="F23" s="136" t="e">
        <f>IF(#REF!="",#REF!/MIN(#REF!)*100,"в\к")</f>
        <v>#REF!</v>
      </c>
      <c r="G23" s="31"/>
      <c r="H23" s="19"/>
    </row>
    <row r="24" spans="1:8" ht="37.5">
      <c r="A24" s="279" t="s">
        <v>209</v>
      </c>
      <c r="B24" s="285" t="s">
        <v>82</v>
      </c>
      <c r="C24" s="241">
        <v>2.6041666666666665E-3</v>
      </c>
      <c r="D24" s="460"/>
      <c r="E24" s="489">
        <v>4.4736842105263204</v>
      </c>
      <c r="F24" s="136" t="e">
        <f>IF(H24="",#REF!/MIN(#REF!)*100,"в\к")</f>
        <v>#REF!</v>
      </c>
      <c r="G24" s="31"/>
      <c r="H24" s="19"/>
    </row>
    <row r="25" spans="1:8" ht="37.5">
      <c r="A25" s="279" t="s">
        <v>210</v>
      </c>
      <c r="B25" s="285" t="s">
        <v>82</v>
      </c>
      <c r="C25" s="241">
        <v>7.4884259259259262E-3</v>
      </c>
      <c r="D25" s="461"/>
      <c r="E25" s="490">
        <v>4.6842105263157903</v>
      </c>
      <c r="F25" s="136" t="e">
        <f>IF(H25="",#REF!/MIN(#REF!)*100,"в\к")</f>
        <v>#REF!</v>
      </c>
      <c r="G25" s="31"/>
      <c r="H25" s="19"/>
    </row>
    <row r="26" spans="1:8" ht="37.5">
      <c r="A26" s="278" t="s">
        <v>164</v>
      </c>
      <c r="B26" s="284" t="s">
        <v>163</v>
      </c>
      <c r="C26" s="241">
        <v>3.4953703703703705E-3</v>
      </c>
      <c r="D26" s="459">
        <f>C26+C27+C28</f>
        <v>1.3599537037037037E-2</v>
      </c>
      <c r="E26" s="488">
        <v>7</v>
      </c>
      <c r="F26" s="136" t="e">
        <f>IF(#REF!="",#REF!/MIN(#REF!)*100,"в\к")</f>
        <v>#REF!</v>
      </c>
      <c r="G26" s="31"/>
      <c r="H26" s="19"/>
    </row>
    <row r="27" spans="1:8" ht="37.5">
      <c r="A27" s="279" t="s">
        <v>165</v>
      </c>
      <c r="B27" s="285" t="s">
        <v>163</v>
      </c>
      <c r="C27" s="241">
        <v>3.9699074074074072E-3</v>
      </c>
      <c r="D27" s="460"/>
      <c r="E27" s="489">
        <v>5.1052631578947398</v>
      </c>
      <c r="F27" s="136" t="e">
        <f>IF(#REF!="",#REF!/MIN(#REF!)*100,"в\к")</f>
        <v>#REF!</v>
      </c>
      <c r="G27" s="31"/>
      <c r="H27" s="19"/>
    </row>
    <row r="28" spans="1:8" ht="37.5">
      <c r="A28" s="279" t="s">
        <v>166</v>
      </c>
      <c r="B28" s="285" t="s">
        <v>163</v>
      </c>
      <c r="C28" s="241">
        <v>6.1342592592592594E-3</v>
      </c>
      <c r="D28" s="461"/>
      <c r="E28" s="490">
        <v>5.3157894736842097</v>
      </c>
      <c r="F28" s="136"/>
      <c r="G28" s="31"/>
      <c r="H28" s="19"/>
    </row>
    <row r="29" spans="1:8" ht="20.25">
      <c r="A29" s="282" t="s">
        <v>139</v>
      </c>
      <c r="B29" s="287" t="s">
        <v>75</v>
      </c>
      <c r="C29" s="241">
        <v>4.5486111111111109E-3</v>
      </c>
      <c r="D29" s="491">
        <f>C29+C30+C31</f>
        <v>1.6909722222222222E-2</v>
      </c>
      <c r="E29" s="488">
        <v>8</v>
      </c>
      <c r="F29" s="136"/>
      <c r="G29" s="31"/>
      <c r="H29" s="19"/>
    </row>
    <row r="30" spans="1:8" ht="20.25">
      <c r="A30" s="282" t="s">
        <v>140</v>
      </c>
      <c r="B30" s="287" t="s">
        <v>75</v>
      </c>
      <c r="C30" s="241">
        <v>4.7569444444444447E-3</v>
      </c>
      <c r="D30" s="491"/>
      <c r="E30" s="489">
        <v>5.7368421052631602</v>
      </c>
      <c r="F30" s="136"/>
      <c r="G30" s="31"/>
      <c r="H30" s="19"/>
    </row>
    <row r="31" spans="1:8" ht="20.25">
      <c r="A31" s="282" t="s">
        <v>141</v>
      </c>
      <c r="B31" s="287" t="s">
        <v>75</v>
      </c>
      <c r="C31" s="241">
        <v>7.6041666666666671E-3</v>
      </c>
      <c r="D31" s="491"/>
      <c r="E31" s="490">
        <v>5.9473684210526301</v>
      </c>
      <c r="F31" s="136"/>
      <c r="G31" s="31"/>
      <c r="H31" s="19"/>
    </row>
    <row r="32" spans="1:8" ht="17.100000000000001" customHeight="1">
      <c r="B32" s="7"/>
      <c r="C32" s="7"/>
      <c r="D32" s="7"/>
      <c r="E32" s="7"/>
      <c r="F32" s="136"/>
      <c r="G32" s="31"/>
      <c r="H32" s="19"/>
    </row>
    <row r="33" spans="1:11" ht="17.100000000000001" customHeight="1">
      <c r="B33" s="7"/>
      <c r="C33" s="7"/>
      <c r="D33" s="7"/>
      <c r="E33" s="7"/>
      <c r="F33" s="136"/>
      <c r="G33" s="31"/>
      <c r="H33" s="19"/>
    </row>
    <row r="34" spans="1:11" ht="17.100000000000001" customHeight="1">
      <c r="A34" s="50" t="s">
        <v>32</v>
      </c>
      <c r="B34" s="186" t="s">
        <v>49</v>
      </c>
      <c r="C34" s="7"/>
      <c r="D34" s="57"/>
      <c r="E34" s="58"/>
      <c r="F34" s="58"/>
      <c r="G34" s="58"/>
      <c r="H34" s="58"/>
      <c r="I34" s="23"/>
      <c r="J34" s="23"/>
      <c r="K34" s="23"/>
    </row>
    <row r="35" spans="1:11" ht="17.100000000000001" customHeight="1">
      <c r="A35" s="235"/>
      <c r="B35" s="7"/>
      <c r="C35" s="133"/>
      <c r="D35" s="7"/>
      <c r="E35" s="7"/>
      <c r="F35" s="7"/>
      <c r="I35" s="7"/>
      <c r="J35" s="7"/>
      <c r="K35" s="7"/>
    </row>
    <row r="36" spans="1:11" ht="17.100000000000001" customHeight="1">
      <c r="A36" s="216" t="s">
        <v>251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 ht="17.100000000000001" customHeight="1">
      <c r="B37" s="7"/>
      <c r="C37" s="7"/>
      <c r="D37" s="7"/>
      <c r="E37" s="7"/>
      <c r="F37" s="136"/>
      <c r="G37" s="31"/>
      <c r="H37" s="19"/>
    </row>
    <row r="38" spans="1:11" ht="17.100000000000001" customHeight="1">
      <c r="B38" s="7"/>
      <c r="C38" s="7"/>
      <c r="D38" s="7"/>
      <c r="E38" s="7"/>
      <c r="F38" s="136"/>
      <c r="G38" s="31"/>
      <c r="H38" s="19"/>
    </row>
    <row r="39" spans="1:11" ht="17.100000000000001" customHeight="1">
      <c r="B39" s="7"/>
      <c r="C39" s="7"/>
      <c r="D39" s="7"/>
      <c r="E39" s="7"/>
      <c r="F39" s="136"/>
      <c r="G39" s="31"/>
      <c r="H39" s="19"/>
    </row>
    <row r="40" spans="1:11" ht="17.100000000000001" customHeight="1">
      <c r="B40" s="7"/>
      <c r="C40" s="7"/>
      <c r="D40" s="7"/>
      <c r="E40" s="7"/>
      <c r="F40" s="136"/>
      <c r="G40" s="31"/>
      <c r="H40" s="19"/>
    </row>
    <row r="41" spans="1:11" ht="17.100000000000001" customHeight="1">
      <c r="B41" s="7"/>
      <c r="C41" s="7"/>
      <c r="D41" s="7"/>
      <c r="E41" s="7"/>
      <c r="F41" s="136"/>
      <c r="G41" s="31"/>
      <c r="H41" s="19"/>
    </row>
    <row r="42" spans="1:11" ht="17.100000000000001" customHeight="1">
      <c r="B42" s="7"/>
      <c r="C42" s="7"/>
      <c r="D42" s="7"/>
      <c r="E42" s="7"/>
      <c r="F42" s="136"/>
      <c r="G42" s="31"/>
      <c r="H42" s="19"/>
    </row>
    <row r="43" spans="1:11" ht="17.100000000000001" customHeight="1">
      <c r="B43" s="7"/>
      <c r="C43" s="7"/>
      <c r="D43" s="7"/>
      <c r="E43" s="7"/>
      <c r="F43" s="136"/>
      <c r="G43" s="31"/>
      <c r="H43" s="19"/>
    </row>
    <row r="44" spans="1:11" ht="17.100000000000001" customHeight="1">
      <c r="A44" s="95"/>
      <c r="B44" s="243"/>
      <c r="C44" s="244"/>
      <c r="D44" s="271"/>
      <c r="E44" s="245"/>
      <c r="F44" s="136"/>
      <c r="G44" s="31"/>
      <c r="H44" s="19"/>
    </row>
    <row r="45" spans="1:11" ht="17.100000000000001" customHeight="1">
      <c r="A45" s="95"/>
      <c r="B45" s="243"/>
      <c r="C45" s="244"/>
      <c r="D45" s="271"/>
      <c r="E45" s="245"/>
      <c r="F45" s="136"/>
      <c r="G45" s="31"/>
      <c r="H45" s="19"/>
    </row>
    <row r="46" spans="1:11" ht="14.25">
      <c r="C46" s="7"/>
      <c r="D46" s="7"/>
      <c r="E46" s="7"/>
      <c r="F46" s="7"/>
    </row>
    <row r="47" spans="1:11" ht="14.25">
      <c r="C47" s="7"/>
      <c r="D47" s="7"/>
      <c r="E47" s="7"/>
      <c r="F47" s="7"/>
    </row>
    <row r="48" spans="1:11" ht="14.25">
      <c r="C48" s="7"/>
      <c r="D48" s="7"/>
      <c r="E48" s="7"/>
      <c r="F48" s="7"/>
    </row>
    <row r="49" spans="3:6" ht="14.25">
      <c r="C49" s="7"/>
      <c r="D49" s="7"/>
      <c r="E49" s="7"/>
      <c r="F49" s="7"/>
    </row>
  </sheetData>
  <autoFilter ref="A7:E7"/>
  <dataConsolidate/>
  <mergeCells count="23">
    <mergeCell ref="D20:D22"/>
    <mergeCell ref="D23:D25"/>
    <mergeCell ref="D26:D28"/>
    <mergeCell ref="D29:D31"/>
    <mergeCell ref="E20:E22"/>
    <mergeCell ref="E23:E25"/>
    <mergeCell ref="E26:E28"/>
    <mergeCell ref="E29:E31"/>
    <mergeCell ref="D8:D10"/>
    <mergeCell ref="D11:D13"/>
    <mergeCell ref="D14:D16"/>
    <mergeCell ref="D17:D19"/>
    <mergeCell ref="E8:E10"/>
    <mergeCell ref="E11:E13"/>
    <mergeCell ref="E14:E16"/>
    <mergeCell ref="E17:E19"/>
    <mergeCell ref="A1:E1"/>
    <mergeCell ref="C2:G2"/>
    <mergeCell ref="B3:C3"/>
    <mergeCell ref="A5:A6"/>
    <mergeCell ref="B5:B6"/>
    <mergeCell ref="C5:C6"/>
    <mergeCell ref="F5:F6"/>
  </mergeCells>
  <conditionalFormatting sqref="H2:H33 G3:G33 G37:H65455">
    <cfRule type="cellIs" dxfId="5" priority="1" stopIfTrue="1" operator="equal">
      <formula>"лично"</formula>
    </cfRule>
    <cfRule type="cellIs" dxfId="4" priority="2" stopIfTrue="1" operator="equal">
      <formula>"в/к"</formula>
    </cfRule>
  </conditionalFormatting>
  <pageMargins left="0.7533333333333333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G51"/>
  <sheetViews>
    <sheetView view="pageLayout" zoomScaleNormal="100" workbookViewId="0">
      <selection sqref="A1:G51"/>
    </sheetView>
  </sheetViews>
  <sheetFormatPr defaultRowHeight="15"/>
  <cols>
    <col min="1" max="1" width="18.85546875" style="7" customWidth="1"/>
    <col min="2" max="2" width="31.28515625" style="23" customWidth="1"/>
    <col min="3" max="3" width="11.140625" style="75" customWidth="1"/>
    <col min="4" max="4" width="9.28515625" style="75" bestFit="1" customWidth="1"/>
    <col min="5" max="5" width="9.28515625" style="165" customWidth="1"/>
    <col min="6" max="6" width="10.140625" style="7" bestFit="1" customWidth="1"/>
    <col min="7" max="7" width="8.85546875" style="7" customWidth="1"/>
    <col min="8" max="16384" width="9.140625" style="7"/>
  </cols>
  <sheetData>
    <row r="1" spans="1:7" ht="19.5" customHeight="1">
      <c r="A1" s="504" t="s">
        <v>53</v>
      </c>
      <c r="B1" s="504"/>
      <c r="C1" s="504"/>
      <c r="D1" s="504"/>
      <c r="E1" s="504"/>
      <c r="F1" s="504"/>
      <c r="G1" s="504"/>
    </row>
    <row r="2" spans="1:7" ht="9.75" customHeight="1"/>
    <row r="3" spans="1:7" ht="21.75" customHeight="1">
      <c r="A3" s="506" t="s">
        <v>86</v>
      </c>
      <c r="B3" s="506"/>
      <c r="C3" s="7"/>
      <c r="D3" s="505" t="s">
        <v>48</v>
      </c>
      <c r="E3" s="505"/>
      <c r="F3" s="505"/>
      <c r="G3" s="505"/>
    </row>
    <row r="4" spans="1:7" ht="24.75" customHeight="1">
      <c r="B4" s="435" t="s">
        <v>87</v>
      </c>
      <c r="C4" s="435"/>
      <c r="D4" s="435"/>
      <c r="E4" s="435"/>
    </row>
    <row r="5" spans="1:7" s="166" customFormat="1" ht="14.25">
      <c r="A5" s="335" t="s">
        <v>52</v>
      </c>
      <c r="B5" s="335" t="s">
        <v>0</v>
      </c>
      <c r="C5" s="335" t="s">
        <v>280</v>
      </c>
      <c r="D5" s="336" t="s">
        <v>281</v>
      </c>
      <c r="E5" s="337" t="s">
        <v>45</v>
      </c>
      <c r="F5" s="337" t="s">
        <v>282</v>
      </c>
      <c r="G5" s="337" t="s">
        <v>6</v>
      </c>
    </row>
    <row r="6" spans="1:7" s="166" customFormat="1" ht="15.75">
      <c r="A6" s="338" t="s">
        <v>105</v>
      </c>
      <c r="B6" s="501" t="s">
        <v>63</v>
      </c>
      <c r="C6" s="498">
        <v>4.3368055555555556E-2</v>
      </c>
      <c r="D6" s="498">
        <v>1.94444444444445E-2</v>
      </c>
      <c r="E6" s="498">
        <f>C6-D6</f>
        <v>2.3923611111111055E-2</v>
      </c>
      <c r="F6" s="495"/>
      <c r="G6" s="492">
        <v>1</v>
      </c>
    </row>
    <row r="7" spans="1:7" s="166" customFormat="1" ht="15.75">
      <c r="A7" s="338" t="s">
        <v>110</v>
      </c>
      <c r="B7" s="502"/>
      <c r="C7" s="499"/>
      <c r="D7" s="499">
        <v>1.525462962962963E-2</v>
      </c>
      <c r="E7" s="499"/>
      <c r="F7" s="496"/>
      <c r="G7" s="493"/>
    </row>
    <row r="8" spans="1:7" s="166" customFormat="1" ht="15.75">
      <c r="A8" s="338" t="s">
        <v>111</v>
      </c>
      <c r="B8" s="502"/>
      <c r="C8" s="499"/>
      <c r="D8" s="499">
        <v>1.7777777777777778E-2</v>
      </c>
      <c r="E8" s="499"/>
      <c r="F8" s="496"/>
      <c r="G8" s="493"/>
    </row>
    <row r="9" spans="1:7" s="166" customFormat="1" ht="15.75">
      <c r="A9" s="338" t="s">
        <v>112</v>
      </c>
      <c r="B9" s="503"/>
      <c r="C9" s="500"/>
      <c r="D9" s="500">
        <v>1.8229166666666668E-2</v>
      </c>
      <c r="E9" s="500"/>
      <c r="F9" s="497"/>
      <c r="G9" s="494"/>
    </row>
    <row r="10" spans="1:7" s="166" customFormat="1" ht="15.75">
      <c r="A10" s="338" t="s">
        <v>160</v>
      </c>
      <c r="B10" s="501" t="s">
        <v>65</v>
      </c>
      <c r="C10" s="498">
        <v>3.4479166666666665E-2</v>
      </c>
      <c r="D10" s="498">
        <v>5.5555555555555558E-3</v>
      </c>
      <c r="E10" s="498">
        <f>C10-D10</f>
        <v>2.8923611111111108E-2</v>
      </c>
      <c r="F10" s="495"/>
      <c r="G10" s="492">
        <v>2</v>
      </c>
    </row>
    <row r="11" spans="1:7" s="166" customFormat="1" ht="15.75">
      <c r="A11" s="338" t="s">
        <v>161</v>
      </c>
      <c r="B11" s="502" t="s">
        <v>65</v>
      </c>
      <c r="C11" s="499">
        <v>22</v>
      </c>
      <c r="D11" s="499">
        <v>1.5706018518518518E-2</v>
      </c>
      <c r="E11" s="499"/>
      <c r="F11" s="496"/>
      <c r="G11" s="493"/>
    </row>
    <row r="12" spans="1:7" s="166" customFormat="1" ht="15.75">
      <c r="A12" s="338" t="s">
        <v>162</v>
      </c>
      <c r="B12" s="502" t="s">
        <v>65</v>
      </c>
      <c r="C12" s="499">
        <v>22</v>
      </c>
      <c r="D12" s="499">
        <v>1.8483796296296297E-2</v>
      </c>
      <c r="E12" s="499"/>
      <c r="F12" s="496"/>
      <c r="G12" s="493"/>
    </row>
    <row r="13" spans="1:7" s="166" customFormat="1" ht="15.75">
      <c r="A13" s="338" t="s">
        <v>232</v>
      </c>
      <c r="B13" s="503" t="s">
        <v>65</v>
      </c>
      <c r="C13" s="500">
        <v>22</v>
      </c>
      <c r="D13" s="500">
        <v>1.9317129629629629E-2</v>
      </c>
      <c r="E13" s="500"/>
      <c r="F13" s="497"/>
      <c r="G13" s="494"/>
    </row>
    <row r="14" spans="1:7" s="166" customFormat="1" ht="15.75">
      <c r="A14" s="338" t="s">
        <v>222</v>
      </c>
      <c r="B14" s="501" t="s">
        <v>70</v>
      </c>
      <c r="C14" s="498">
        <v>6.3703703703703707E-2</v>
      </c>
      <c r="D14" s="498">
        <v>2.0833333333333301E-2</v>
      </c>
      <c r="E14" s="498">
        <f>C14-D14</f>
        <v>4.2870370370370406E-2</v>
      </c>
      <c r="F14" s="495"/>
      <c r="G14" s="492">
        <v>3</v>
      </c>
    </row>
    <row r="15" spans="1:7" s="166" customFormat="1" ht="15.75">
      <c r="A15" s="338" t="s">
        <v>223</v>
      </c>
      <c r="B15" s="502" t="s">
        <v>70</v>
      </c>
      <c r="C15" s="499">
        <v>22</v>
      </c>
      <c r="D15" s="499">
        <v>1.5196759259259259E-2</v>
      </c>
      <c r="E15" s="499"/>
      <c r="F15" s="496"/>
      <c r="G15" s="493"/>
    </row>
    <row r="16" spans="1:7" s="166" customFormat="1" ht="15.75">
      <c r="A16" s="338" t="s">
        <v>224</v>
      </c>
      <c r="B16" s="502" t="s">
        <v>70</v>
      </c>
      <c r="C16" s="499">
        <v>22</v>
      </c>
      <c r="D16" s="499">
        <v>5.0752314814814813E-2</v>
      </c>
      <c r="E16" s="499"/>
      <c r="F16" s="496"/>
      <c r="G16" s="493"/>
    </row>
    <row r="17" spans="1:7" s="166" customFormat="1" ht="15.75">
      <c r="A17" s="338" t="s">
        <v>225</v>
      </c>
      <c r="B17" s="503" t="s">
        <v>70</v>
      </c>
      <c r="C17" s="500">
        <v>22</v>
      </c>
      <c r="D17" s="500">
        <v>5.0891203703703702E-2</v>
      </c>
      <c r="E17" s="500"/>
      <c r="F17" s="497"/>
      <c r="G17" s="494"/>
    </row>
    <row r="18" spans="1:7" s="166" customFormat="1" ht="15.75">
      <c r="A18" s="339" t="s">
        <v>226</v>
      </c>
      <c r="B18" s="501" t="s">
        <v>69</v>
      </c>
      <c r="C18" s="498">
        <v>6.6493055555555555E-2</v>
      </c>
      <c r="D18" s="498">
        <v>2.36111111111111E-2</v>
      </c>
      <c r="E18" s="498">
        <f>C18-D18</f>
        <v>4.2881944444444459E-2</v>
      </c>
      <c r="F18" s="495"/>
      <c r="G18" s="492">
        <v>4</v>
      </c>
    </row>
    <row r="19" spans="1:7" s="166" customFormat="1" ht="15.75">
      <c r="A19" s="339" t="s">
        <v>159</v>
      </c>
      <c r="B19" s="502" t="s">
        <v>69</v>
      </c>
      <c r="C19" s="499">
        <v>22</v>
      </c>
      <c r="D19" s="499">
        <v>1.9884259259259258E-2</v>
      </c>
      <c r="E19" s="499"/>
      <c r="F19" s="496"/>
      <c r="G19" s="493"/>
    </row>
    <row r="20" spans="1:7" s="166" customFormat="1" ht="15.75">
      <c r="A20" s="339" t="s">
        <v>227</v>
      </c>
      <c r="B20" s="502" t="s">
        <v>69</v>
      </c>
      <c r="C20" s="499">
        <v>22</v>
      </c>
      <c r="D20" s="499">
        <v>2.0810185185185185E-2</v>
      </c>
      <c r="E20" s="499"/>
      <c r="F20" s="496"/>
      <c r="G20" s="493"/>
    </row>
    <row r="21" spans="1:7" s="166" customFormat="1" ht="15.75">
      <c r="A21" s="339" t="s">
        <v>228</v>
      </c>
      <c r="B21" s="503" t="s">
        <v>69</v>
      </c>
      <c r="C21" s="500">
        <v>22</v>
      </c>
      <c r="D21" s="500">
        <v>4.4386574074074071E-2</v>
      </c>
      <c r="E21" s="500"/>
      <c r="F21" s="497"/>
      <c r="G21" s="494"/>
    </row>
    <row r="22" spans="1:7" s="166" customFormat="1" ht="15.75">
      <c r="A22" s="339" t="s">
        <v>183</v>
      </c>
      <c r="B22" s="501" t="s">
        <v>62</v>
      </c>
      <c r="C22" s="498">
        <v>5.6967592592592597E-2</v>
      </c>
      <c r="D22" s="498">
        <v>9.7222222222222206E-3</v>
      </c>
      <c r="E22" s="498">
        <f>C22-D22</f>
        <v>4.7245370370370375E-2</v>
      </c>
      <c r="F22" s="495"/>
      <c r="G22" s="492">
        <v>5</v>
      </c>
    </row>
    <row r="23" spans="1:7" s="166" customFormat="1" ht="15.75">
      <c r="A23" s="339" t="s">
        <v>184</v>
      </c>
      <c r="B23" s="502" t="s">
        <v>62</v>
      </c>
      <c r="C23" s="499">
        <v>22</v>
      </c>
      <c r="D23" s="499">
        <v>1.8043981481481484E-2</v>
      </c>
      <c r="E23" s="499"/>
      <c r="F23" s="496"/>
      <c r="G23" s="493"/>
    </row>
    <row r="24" spans="1:7" s="166" customFormat="1" ht="15.75">
      <c r="A24" s="339" t="s">
        <v>185</v>
      </c>
      <c r="B24" s="502" t="s">
        <v>62</v>
      </c>
      <c r="C24" s="499">
        <v>22</v>
      </c>
      <c r="D24" s="499">
        <v>2.1053240740740744E-2</v>
      </c>
      <c r="E24" s="499"/>
      <c r="F24" s="496"/>
      <c r="G24" s="493"/>
    </row>
    <row r="25" spans="1:7" s="166" customFormat="1" ht="15.75">
      <c r="A25" s="339" t="s">
        <v>182</v>
      </c>
      <c r="B25" s="503" t="s">
        <v>62</v>
      </c>
      <c r="C25" s="500">
        <v>22</v>
      </c>
      <c r="D25" s="500">
        <v>4.0763888888888891E-2</v>
      </c>
      <c r="E25" s="500"/>
      <c r="F25" s="497"/>
      <c r="G25" s="494"/>
    </row>
    <row r="26" spans="1:7" s="166" customFormat="1" ht="15.75">
      <c r="A26" s="339" t="s">
        <v>175</v>
      </c>
      <c r="B26" s="501" t="s">
        <v>61</v>
      </c>
      <c r="C26" s="498">
        <v>6.5590277777777775E-2</v>
      </c>
      <c r="D26" s="498">
        <v>1.6666666666666701E-2</v>
      </c>
      <c r="E26" s="498">
        <f>C26-D26</f>
        <v>4.8923611111111071E-2</v>
      </c>
      <c r="F26" s="495"/>
      <c r="G26" s="492">
        <v>6</v>
      </c>
    </row>
    <row r="27" spans="1:7" s="166" customFormat="1" ht="15.75">
      <c r="A27" s="339" t="s">
        <v>273</v>
      </c>
      <c r="B27" s="502" t="s">
        <v>61</v>
      </c>
      <c r="C27" s="499"/>
      <c r="D27" s="499"/>
      <c r="E27" s="499"/>
      <c r="F27" s="496"/>
      <c r="G27" s="493"/>
    </row>
    <row r="28" spans="1:7" s="166" customFormat="1" ht="15.75">
      <c r="A28" s="339" t="s">
        <v>274</v>
      </c>
      <c r="B28" s="502" t="s">
        <v>61</v>
      </c>
      <c r="C28" s="499">
        <v>22</v>
      </c>
      <c r="D28" s="499">
        <v>2.5775462962962962E-2</v>
      </c>
      <c r="E28" s="499"/>
      <c r="F28" s="496"/>
      <c r="G28" s="493"/>
    </row>
    <row r="29" spans="1:7" s="166" customFormat="1" ht="15.75">
      <c r="A29" s="339" t="s">
        <v>174</v>
      </c>
      <c r="B29" s="503" t="s">
        <v>61</v>
      </c>
      <c r="C29" s="500">
        <v>22</v>
      </c>
      <c r="D29" s="500">
        <v>3.876157407407408E-2</v>
      </c>
      <c r="E29" s="500"/>
      <c r="F29" s="497"/>
      <c r="G29" s="494"/>
    </row>
    <row r="30" spans="1:7" s="166" customFormat="1" ht="15.75">
      <c r="A30" s="338" t="s">
        <v>239</v>
      </c>
      <c r="B30" s="501" t="s">
        <v>66</v>
      </c>
      <c r="C30" s="498">
        <v>6.4548611111111112E-2</v>
      </c>
      <c r="D30" s="498">
        <v>1.2500000000000001E-2</v>
      </c>
      <c r="E30" s="498">
        <f>C30-D30</f>
        <v>5.2048611111111115E-2</v>
      </c>
      <c r="F30" s="495"/>
      <c r="G30" s="492">
        <v>7</v>
      </c>
    </row>
    <row r="31" spans="1:7" s="166" customFormat="1" ht="15.75">
      <c r="A31" s="338" t="s">
        <v>240</v>
      </c>
      <c r="B31" s="502" t="s">
        <v>66</v>
      </c>
      <c r="C31" s="499">
        <v>20</v>
      </c>
      <c r="D31" s="499">
        <v>3.1932870370370368E-2</v>
      </c>
      <c r="E31" s="499"/>
      <c r="F31" s="496"/>
      <c r="G31" s="493"/>
    </row>
    <row r="32" spans="1:7" s="166" customFormat="1" ht="15.75">
      <c r="A32" s="338" t="s">
        <v>152</v>
      </c>
      <c r="B32" s="502" t="s">
        <v>66</v>
      </c>
      <c r="C32" s="499">
        <v>20</v>
      </c>
      <c r="D32" s="499">
        <v>4.8946759259259259E-2</v>
      </c>
      <c r="E32" s="499"/>
      <c r="F32" s="496"/>
      <c r="G32" s="493"/>
    </row>
    <row r="33" spans="1:7" s="166" customFormat="1" ht="15.75">
      <c r="A33" s="338" t="s">
        <v>241</v>
      </c>
      <c r="B33" s="503" t="s">
        <v>66</v>
      </c>
      <c r="C33" s="500">
        <v>22</v>
      </c>
      <c r="D33" s="500">
        <v>3.4062500000000002E-2</v>
      </c>
      <c r="E33" s="500"/>
      <c r="F33" s="497"/>
      <c r="G33" s="494"/>
    </row>
    <row r="34" spans="1:7" s="166" customFormat="1" ht="15.75">
      <c r="A34" s="338" t="s">
        <v>120</v>
      </c>
      <c r="B34" s="501" t="s">
        <v>64</v>
      </c>
      <c r="C34" s="498">
        <v>6.0057870370370366E-2</v>
      </c>
      <c r="D34" s="498">
        <v>4.1666666666666666E-3</v>
      </c>
      <c r="E34" s="498">
        <f>C34-D34</f>
        <v>5.58912037037037E-2</v>
      </c>
      <c r="F34" s="495"/>
      <c r="G34" s="492">
        <v>8</v>
      </c>
    </row>
    <row r="35" spans="1:7" s="166" customFormat="1" ht="15.75">
      <c r="A35" s="338" t="s">
        <v>121</v>
      </c>
      <c r="B35" s="502" t="s">
        <v>64</v>
      </c>
      <c r="C35" s="499">
        <v>22</v>
      </c>
      <c r="D35" s="499">
        <v>1.8240740740740741E-2</v>
      </c>
      <c r="E35" s="499"/>
      <c r="F35" s="496"/>
      <c r="G35" s="493"/>
    </row>
    <row r="36" spans="1:7" s="166" customFormat="1" ht="15.75">
      <c r="A36" s="338" t="s">
        <v>122</v>
      </c>
      <c r="B36" s="502" t="s">
        <v>64</v>
      </c>
      <c r="C36" s="499">
        <v>22</v>
      </c>
      <c r="D36" s="499">
        <v>2.1412037037037035E-2</v>
      </c>
      <c r="E36" s="499"/>
      <c r="F36" s="496"/>
      <c r="G36" s="493"/>
    </row>
    <row r="37" spans="1:7" s="166" customFormat="1" ht="15.75">
      <c r="A37" s="338" t="s">
        <v>123</v>
      </c>
      <c r="B37" s="503" t="s">
        <v>64</v>
      </c>
      <c r="C37" s="500">
        <v>22</v>
      </c>
      <c r="D37" s="500">
        <v>2.3136574074074077E-2</v>
      </c>
      <c r="E37" s="500"/>
      <c r="F37" s="497"/>
      <c r="G37" s="494"/>
    </row>
    <row r="38" spans="1:7" s="166" customFormat="1" ht="15.75">
      <c r="A38" s="338" t="s">
        <v>116</v>
      </c>
      <c r="B38" s="501" t="s">
        <v>60</v>
      </c>
      <c r="C38" s="498">
        <v>6.5532407407407414E-2</v>
      </c>
      <c r="D38" s="498">
        <v>8.3333333333333297E-3</v>
      </c>
      <c r="E38" s="498">
        <f>C38-D38</f>
        <v>5.7199074074074083E-2</v>
      </c>
      <c r="F38" s="495"/>
      <c r="G38" s="492">
        <v>9</v>
      </c>
    </row>
    <row r="39" spans="1:7" s="166" customFormat="1" ht="15.75">
      <c r="A39" s="338" t="s">
        <v>117</v>
      </c>
      <c r="B39" s="502" t="s">
        <v>60</v>
      </c>
      <c r="C39" s="499">
        <v>18</v>
      </c>
      <c r="D39" s="499">
        <v>2.6770833333333331E-2</v>
      </c>
      <c r="E39" s="499"/>
      <c r="F39" s="496"/>
      <c r="G39" s="493"/>
    </row>
    <row r="40" spans="1:7" s="166" customFormat="1" ht="15.75">
      <c r="A40" s="338" t="s">
        <v>118</v>
      </c>
      <c r="B40" s="502" t="s">
        <v>60</v>
      </c>
      <c r="C40" s="499">
        <v>22</v>
      </c>
      <c r="D40" s="499">
        <v>1.5335648148148147E-2</v>
      </c>
      <c r="E40" s="499"/>
      <c r="F40" s="496"/>
      <c r="G40" s="493"/>
    </row>
    <row r="41" spans="1:7" s="166" customFormat="1" ht="15.75">
      <c r="A41" s="338" t="s">
        <v>119</v>
      </c>
      <c r="B41" s="503" t="s">
        <v>60</v>
      </c>
      <c r="C41" s="500">
        <v>22</v>
      </c>
      <c r="D41" s="500">
        <v>5.1018518518518519E-2</v>
      </c>
      <c r="E41" s="500"/>
      <c r="F41" s="497"/>
      <c r="G41" s="494"/>
    </row>
    <row r="42" spans="1:7" s="166" customFormat="1" ht="15.75">
      <c r="A42" s="338" t="s">
        <v>217</v>
      </c>
      <c r="B42" s="501" t="s">
        <v>67</v>
      </c>
      <c r="C42" s="498">
        <v>7.3564814814814819E-2</v>
      </c>
      <c r="D42" s="498">
        <v>1.52777777777778E-2</v>
      </c>
      <c r="E42" s="498">
        <f>C42-D42</f>
        <v>5.8287037037037019E-2</v>
      </c>
      <c r="F42" s="495">
        <v>4</v>
      </c>
      <c r="G42" s="492">
        <v>10</v>
      </c>
    </row>
    <row r="43" spans="1:7" s="166" customFormat="1" ht="15.75">
      <c r="A43" s="338" t="s">
        <v>212</v>
      </c>
      <c r="B43" s="502" t="s">
        <v>67</v>
      </c>
      <c r="C43" s="499">
        <v>22</v>
      </c>
      <c r="D43" s="499"/>
      <c r="E43" s="499"/>
      <c r="F43" s="496"/>
      <c r="G43" s="493"/>
    </row>
    <row r="44" spans="1:7" s="166" customFormat="1" ht="15.75">
      <c r="A44" s="338" t="s">
        <v>211</v>
      </c>
      <c r="B44" s="502" t="s">
        <v>67</v>
      </c>
      <c r="C44" s="499">
        <v>22</v>
      </c>
      <c r="D44" s="499">
        <v>1.6284722222222221E-2</v>
      </c>
      <c r="E44" s="499"/>
      <c r="F44" s="496"/>
      <c r="G44" s="493"/>
    </row>
    <row r="45" spans="1:7" s="166" customFormat="1" ht="15.75">
      <c r="A45" s="338" t="s">
        <v>218</v>
      </c>
      <c r="B45" s="503" t="s">
        <v>67</v>
      </c>
      <c r="C45" s="500">
        <v>22</v>
      </c>
      <c r="D45" s="500">
        <v>1.8171296296296297E-2</v>
      </c>
      <c r="E45" s="500"/>
      <c r="F45" s="497"/>
      <c r="G45" s="494"/>
    </row>
    <row r="46" spans="1:7" s="166" customFormat="1" ht="15.75">
      <c r="A46" s="338" t="s">
        <v>242</v>
      </c>
      <c r="B46" s="501" t="s">
        <v>68</v>
      </c>
      <c r="C46" s="498">
        <v>4.4618055555555557E-2</v>
      </c>
      <c r="D46" s="498">
        <v>1.1111111111111099E-2</v>
      </c>
      <c r="E46" s="498">
        <f>C46-D46</f>
        <v>3.3506944444444457E-2</v>
      </c>
      <c r="F46" s="495">
        <v>3</v>
      </c>
      <c r="G46" s="492">
        <v>11</v>
      </c>
    </row>
    <row r="47" spans="1:7" s="166" customFormat="1" ht="15.75">
      <c r="A47" s="338" t="s">
        <v>243</v>
      </c>
      <c r="B47" s="502" t="s">
        <v>68</v>
      </c>
      <c r="C47" s="499">
        <v>22</v>
      </c>
      <c r="D47" s="499">
        <v>2.1157407407407406E-2</v>
      </c>
      <c r="E47" s="499"/>
      <c r="F47" s="496"/>
      <c r="G47" s="493"/>
    </row>
    <row r="48" spans="1:7" s="166" customFormat="1" ht="15.75">
      <c r="A48" s="338" t="s">
        <v>244</v>
      </c>
      <c r="B48" s="502" t="s">
        <v>68</v>
      </c>
      <c r="C48" s="499">
        <v>22</v>
      </c>
      <c r="D48" s="499">
        <v>2.5162037037037038E-2</v>
      </c>
      <c r="E48" s="499"/>
      <c r="F48" s="496"/>
      <c r="G48" s="493"/>
    </row>
    <row r="49" spans="1:7" s="166" customFormat="1" ht="15.75">
      <c r="A49" s="338" t="s">
        <v>245</v>
      </c>
      <c r="B49" s="503" t="s">
        <v>68</v>
      </c>
      <c r="C49" s="500">
        <v>22</v>
      </c>
      <c r="D49" s="500">
        <v>3.3611111111111112E-2</v>
      </c>
      <c r="E49" s="500"/>
      <c r="F49" s="497"/>
      <c r="G49" s="494"/>
    </row>
    <row r="50" spans="1:7" s="166" customFormat="1" ht="15.75" customHeight="1"/>
    <row r="51" spans="1:7" s="166" customFormat="1" ht="15.75" customHeight="1">
      <c r="A51" s="50" t="s">
        <v>32</v>
      </c>
      <c r="B51" s="283" t="s">
        <v>49</v>
      </c>
      <c r="C51" s="216" t="s">
        <v>251</v>
      </c>
      <c r="D51" s="216"/>
    </row>
  </sheetData>
  <mergeCells count="70">
    <mergeCell ref="A1:G1"/>
    <mergeCell ref="D3:G3"/>
    <mergeCell ref="A3:B3"/>
    <mergeCell ref="B4:E4"/>
    <mergeCell ref="B30:B33"/>
    <mergeCell ref="F6:F9"/>
    <mergeCell ref="F10:F13"/>
    <mergeCell ref="F14:F17"/>
    <mergeCell ref="F18:F21"/>
    <mergeCell ref="F22:F25"/>
    <mergeCell ref="F26:F29"/>
    <mergeCell ref="F30:F33"/>
    <mergeCell ref="G6:G9"/>
    <mergeCell ref="G10:G13"/>
    <mergeCell ref="G14:G17"/>
    <mergeCell ref="G18:G21"/>
    <mergeCell ref="B34:B37"/>
    <mergeCell ref="B38:B41"/>
    <mergeCell ref="B42:B45"/>
    <mergeCell ref="B6:B9"/>
    <mergeCell ref="B10:B13"/>
    <mergeCell ref="B14:B17"/>
    <mergeCell ref="B18:B21"/>
    <mergeCell ref="B22:B25"/>
    <mergeCell ref="B46:B49"/>
    <mergeCell ref="C6:C9"/>
    <mergeCell ref="C10:C13"/>
    <mergeCell ref="C14:C17"/>
    <mergeCell ref="D6:D9"/>
    <mergeCell ref="D22:D25"/>
    <mergeCell ref="D26:D29"/>
    <mergeCell ref="D30:D33"/>
    <mergeCell ref="D34:D37"/>
    <mergeCell ref="D38:D41"/>
    <mergeCell ref="C18:C21"/>
    <mergeCell ref="C22:C25"/>
    <mergeCell ref="C26:C29"/>
    <mergeCell ref="C30:C33"/>
    <mergeCell ref="C34:C37"/>
    <mergeCell ref="B26:B29"/>
    <mergeCell ref="C46:C49"/>
    <mergeCell ref="D46:D49"/>
    <mergeCell ref="E6:E9"/>
    <mergeCell ref="D10:D13"/>
    <mergeCell ref="D14:D17"/>
    <mergeCell ref="D18:D21"/>
    <mergeCell ref="E10:E13"/>
    <mergeCell ref="E14:E17"/>
    <mergeCell ref="E18:E21"/>
    <mergeCell ref="E34:E37"/>
    <mergeCell ref="E38:E41"/>
    <mergeCell ref="C38:C41"/>
    <mergeCell ref="D42:D45"/>
    <mergeCell ref="C42:C45"/>
    <mergeCell ref="E42:E45"/>
    <mergeCell ref="E46:E49"/>
    <mergeCell ref="F34:F37"/>
    <mergeCell ref="F38:F41"/>
    <mergeCell ref="F42:F45"/>
    <mergeCell ref="F46:F49"/>
    <mergeCell ref="E22:E25"/>
    <mergeCell ref="E26:E29"/>
    <mergeCell ref="E30:E33"/>
    <mergeCell ref="G22:G25"/>
    <mergeCell ref="G46:G49"/>
    <mergeCell ref="G26:G29"/>
    <mergeCell ref="G30:G33"/>
    <mergeCell ref="G34:G37"/>
    <mergeCell ref="G38:G41"/>
    <mergeCell ref="G42:G45"/>
  </mergeCells>
  <pageMargins left="0.13541666666666666" right="0.25" top="0.38541666666666669" bottom="0.16666666666666666" header="0.3" footer="0.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</sheetPr>
  <dimension ref="A1:H45"/>
  <sheetViews>
    <sheetView view="pageLayout" zoomScaleNormal="100" workbookViewId="0">
      <selection activeCell="B14" sqref="B14:B17"/>
    </sheetView>
  </sheetViews>
  <sheetFormatPr defaultRowHeight="15"/>
  <cols>
    <col min="1" max="1" width="20.28515625" style="7" customWidth="1"/>
    <col min="2" max="2" width="32.42578125" style="7" customWidth="1"/>
    <col min="3" max="3" width="10.28515625" style="75" customWidth="1"/>
    <col min="4" max="4" width="9.28515625" style="75" bestFit="1" customWidth="1"/>
    <col min="5" max="5" width="8.85546875" style="165" bestFit="1" customWidth="1"/>
    <col min="6" max="6" width="10.140625" style="7" bestFit="1" customWidth="1"/>
    <col min="7" max="7" width="7.42578125" style="7" customWidth="1"/>
    <col min="8" max="8" width="10.28515625" style="7" customWidth="1"/>
    <col min="9" max="16384" width="9.140625" style="7"/>
  </cols>
  <sheetData>
    <row r="1" spans="1:8" ht="19.5" customHeight="1">
      <c r="A1" s="504" t="s">
        <v>53</v>
      </c>
      <c r="B1" s="504"/>
      <c r="C1" s="504"/>
      <c r="D1" s="504"/>
      <c r="E1" s="504"/>
      <c r="F1" s="504"/>
      <c r="G1" s="504"/>
      <c r="H1" s="17"/>
    </row>
    <row r="2" spans="1:8" ht="9.75" customHeight="1"/>
    <row r="3" spans="1:8" ht="21.75" customHeight="1">
      <c r="A3" s="506" t="s">
        <v>86</v>
      </c>
      <c r="B3" s="506"/>
      <c r="C3" s="7"/>
      <c r="D3" s="505" t="s">
        <v>48</v>
      </c>
      <c r="E3" s="505"/>
      <c r="F3" s="505"/>
      <c r="G3" s="505"/>
      <c r="H3" s="167"/>
    </row>
    <row r="4" spans="1:8" ht="24.75" customHeight="1">
      <c r="B4" s="435" t="s">
        <v>97</v>
      </c>
      <c r="C4" s="435"/>
      <c r="D4" s="435"/>
      <c r="E4" s="435"/>
    </row>
    <row r="5" spans="1:8" s="166" customFormat="1" ht="14.25">
      <c r="A5" s="335" t="s">
        <v>52</v>
      </c>
      <c r="B5" s="335" t="s">
        <v>0</v>
      </c>
      <c r="C5" s="335" t="s">
        <v>280</v>
      </c>
      <c r="D5" s="336" t="s">
        <v>281</v>
      </c>
      <c r="E5" s="337" t="s">
        <v>45</v>
      </c>
      <c r="F5" s="337" t="s">
        <v>282</v>
      </c>
      <c r="G5" s="337" t="s">
        <v>6</v>
      </c>
    </row>
    <row r="6" spans="1:8" s="166" customFormat="1" ht="15.75">
      <c r="A6" s="339" t="s">
        <v>208</v>
      </c>
      <c r="B6" s="501" t="s">
        <v>94</v>
      </c>
      <c r="C6" s="507">
        <v>3.8645833333333331E-2</v>
      </c>
      <c r="D6" s="507">
        <v>2.7777777777777779E-3</v>
      </c>
      <c r="E6" s="507">
        <f>C6-D6</f>
        <v>3.5868055555555556E-2</v>
      </c>
      <c r="F6" s="510"/>
      <c r="G6" s="492">
        <v>1</v>
      </c>
    </row>
    <row r="7" spans="1:8" s="166" customFormat="1" ht="15.75">
      <c r="A7" s="339" t="s">
        <v>276</v>
      </c>
      <c r="B7" s="502"/>
      <c r="C7" s="508"/>
      <c r="D7" s="508">
        <v>1.525462962962963E-2</v>
      </c>
      <c r="E7" s="508"/>
      <c r="F7" s="511"/>
      <c r="G7" s="493"/>
    </row>
    <row r="8" spans="1:8" s="166" customFormat="1" ht="15.75">
      <c r="A8" s="339" t="s">
        <v>277</v>
      </c>
      <c r="B8" s="502"/>
      <c r="C8" s="508"/>
      <c r="D8" s="508">
        <v>1.7777777777777778E-2</v>
      </c>
      <c r="E8" s="508"/>
      <c r="F8" s="511"/>
      <c r="G8" s="493"/>
    </row>
    <row r="9" spans="1:8" s="166" customFormat="1" ht="15.75">
      <c r="A9" s="339" t="s">
        <v>210</v>
      </c>
      <c r="B9" s="503"/>
      <c r="C9" s="509"/>
      <c r="D9" s="509">
        <v>1.8229166666666668E-2</v>
      </c>
      <c r="E9" s="509"/>
      <c r="F9" s="512"/>
      <c r="G9" s="494"/>
    </row>
    <row r="10" spans="1:8" s="166" customFormat="1" ht="15.75">
      <c r="A10" s="339" t="s">
        <v>264</v>
      </c>
      <c r="B10" s="501" t="s">
        <v>95</v>
      </c>
      <c r="C10" s="507">
        <v>6.3090277777777773E-2</v>
      </c>
      <c r="D10" s="507">
        <v>2.5000000000000001E-2</v>
      </c>
      <c r="E10" s="507">
        <f>C10-D10</f>
        <v>3.8090277777777772E-2</v>
      </c>
      <c r="F10" s="510"/>
      <c r="G10" s="492">
        <v>2</v>
      </c>
    </row>
    <row r="11" spans="1:8" s="166" customFormat="1" ht="15.75">
      <c r="A11" s="339" t="s">
        <v>265</v>
      </c>
      <c r="B11" s="502" t="s">
        <v>95</v>
      </c>
      <c r="C11" s="508">
        <v>22</v>
      </c>
      <c r="D11" s="508">
        <v>1.8240740740740741E-2</v>
      </c>
      <c r="E11" s="508"/>
      <c r="F11" s="511"/>
      <c r="G11" s="493"/>
    </row>
    <row r="12" spans="1:8" s="166" customFormat="1" ht="15.75">
      <c r="A12" s="339" t="s">
        <v>189</v>
      </c>
      <c r="B12" s="502" t="s">
        <v>95</v>
      </c>
      <c r="C12" s="508">
        <v>22</v>
      </c>
      <c r="D12" s="508">
        <v>2.1412037037037035E-2</v>
      </c>
      <c r="E12" s="508"/>
      <c r="F12" s="511"/>
      <c r="G12" s="493"/>
    </row>
    <row r="13" spans="1:8" s="166" customFormat="1" ht="15.75">
      <c r="A13" s="339" t="s">
        <v>266</v>
      </c>
      <c r="B13" s="503" t="s">
        <v>95</v>
      </c>
      <c r="C13" s="509">
        <v>22</v>
      </c>
      <c r="D13" s="509">
        <v>2.3136574074074077E-2</v>
      </c>
      <c r="E13" s="509"/>
      <c r="F13" s="512"/>
      <c r="G13" s="494"/>
    </row>
    <row r="14" spans="1:8" s="166" customFormat="1" ht="21.75" customHeight="1">
      <c r="A14" s="339" t="s">
        <v>136</v>
      </c>
      <c r="B14" s="501" t="s">
        <v>135</v>
      </c>
      <c r="C14" s="507">
        <v>6.5300925925925915E-2</v>
      </c>
      <c r="D14" s="507">
        <v>2.6388888888888899E-2</v>
      </c>
      <c r="E14" s="507">
        <f>C14-D14</f>
        <v>3.8912037037037016E-2</v>
      </c>
      <c r="F14" s="510"/>
      <c r="G14" s="492">
        <v>3</v>
      </c>
    </row>
    <row r="15" spans="1:8" s="166" customFormat="1" ht="16.5" customHeight="1">
      <c r="A15" s="339" t="s">
        <v>137</v>
      </c>
      <c r="B15" s="502" t="s">
        <v>135</v>
      </c>
      <c r="C15" s="508">
        <v>22</v>
      </c>
      <c r="D15" s="508">
        <v>1.4745370370370372E-2</v>
      </c>
      <c r="E15" s="508"/>
      <c r="F15" s="511"/>
      <c r="G15" s="493"/>
    </row>
    <row r="16" spans="1:8" s="166" customFormat="1" ht="15" customHeight="1">
      <c r="A16" s="339" t="s">
        <v>299</v>
      </c>
      <c r="B16" s="502" t="s">
        <v>135</v>
      </c>
      <c r="C16" s="508">
        <v>22</v>
      </c>
      <c r="D16" s="508">
        <v>1.6284722222222221E-2</v>
      </c>
      <c r="E16" s="508"/>
      <c r="F16" s="511"/>
      <c r="G16" s="493"/>
    </row>
    <row r="17" spans="1:7" s="166" customFormat="1" ht="15.75" customHeight="1">
      <c r="A17" s="339" t="s">
        <v>138</v>
      </c>
      <c r="B17" s="503" t="s">
        <v>135</v>
      </c>
      <c r="C17" s="509">
        <v>22</v>
      </c>
      <c r="D17" s="509">
        <v>1.8171296296296297E-2</v>
      </c>
      <c r="E17" s="509"/>
      <c r="F17" s="512"/>
      <c r="G17" s="494"/>
    </row>
    <row r="18" spans="1:7" s="166" customFormat="1" ht="15.75" customHeight="1">
      <c r="A18" s="339" t="s">
        <v>206</v>
      </c>
      <c r="B18" s="501" t="s">
        <v>93</v>
      </c>
      <c r="C18" s="507">
        <v>4.6331018518518514E-2</v>
      </c>
      <c r="D18" s="507">
        <v>6.9444444444444441E-3</v>
      </c>
      <c r="E18" s="507">
        <f>C18-D18</f>
        <v>3.9386574074074074E-2</v>
      </c>
      <c r="F18" s="510"/>
      <c r="G18" s="492">
        <v>4</v>
      </c>
    </row>
    <row r="19" spans="1:7" s="166" customFormat="1" ht="18" customHeight="1">
      <c r="A19" s="339" t="s">
        <v>198</v>
      </c>
      <c r="B19" s="502" t="s">
        <v>93</v>
      </c>
      <c r="C19" s="508">
        <v>20</v>
      </c>
      <c r="D19" s="508">
        <v>3.1932870370370368E-2</v>
      </c>
      <c r="E19" s="508"/>
      <c r="F19" s="511"/>
      <c r="G19" s="493"/>
    </row>
    <row r="20" spans="1:7" s="166" customFormat="1" ht="17.25" customHeight="1">
      <c r="A20" s="339" t="s">
        <v>199</v>
      </c>
      <c r="B20" s="502" t="s">
        <v>93</v>
      </c>
      <c r="C20" s="508">
        <v>20</v>
      </c>
      <c r="D20" s="508">
        <v>4.8946759259259259E-2</v>
      </c>
      <c r="E20" s="508"/>
      <c r="F20" s="511"/>
      <c r="G20" s="493"/>
    </row>
    <row r="21" spans="1:7" s="166" customFormat="1" ht="18" customHeight="1">
      <c r="A21" s="339" t="s">
        <v>207</v>
      </c>
      <c r="B21" s="503" t="s">
        <v>93</v>
      </c>
      <c r="C21" s="509">
        <v>22</v>
      </c>
      <c r="D21" s="509">
        <v>3.4062500000000002E-2</v>
      </c>
      <c r="E21" s="509"/>
      <c r="F21" s="512"/>
      <c r="G21" s="494"/>
    </row>
    <row r="22" spans="1:7" s="166" customFormat="1" ht="19.5" customHeight="1">
      <c r="A22" s="339" t="s">
        <v>200</v>
      </c>
      <c r="B22" s="501" t="s">
        <v>92</v>
      </c>
      <c r="C22" s="507">
        <v>6.5185185185185179E-2</v>
      </c>
      <c r="D22" s="507">
        <v>1.8055555555555599E-2</v>
      </c>
      <c r="E22" s="507">
        <f>C22-D22</f>
        <v>4.7129629629629577E-2</v>
      </c>
      <c r="F22" s="510"/>
      <c r="G22" s="492">
        <v>5</v>
      </c>
    </row>
    <row r="23" spans="1:7" s="166" customFormat="1" ht="21" customHeight="1">
      <c r="A23" s="339" t="s">
        <v>155</v>
      </c>
      <c r="B23" s="502" t="s">
        <v>92</v>
      </c>
      <c r="C23" s="508">
        <v>22</v>
      </c>
      <c r="D23" s="508">
        <v>1.8043981481481484E-2</v>
      </c>
      <c r="E23" s="508"/>
      <c r="F23" s="511"/>
      <c r="G23" s="493"/>
    </row>
    <row r="24" spans="1:7" s="166" customFormat="1" ht="16.5" customHeight="1">
      <c r="A24" s="339" t="s">
        <v>201</v>
      </c>
      <c r="B24" s="502" t="s">
        <v>92</v>
      </c>
      <c r="C24" s="508">
        <v>22</v>
      </c>
      <c r="D24" s="508">
        <v>2.1053240740740744E-2</v>
      </c>
      <c r="E24" s="508"/>
      <c r="F24" s="511"/>
      <c r="G24" s="493"/>
    </row>
    <row r="25" spans="1:7" s="166" customFormat="1" ht="16.5" customHeight="1">
      <c r="A25" s="339" t="s">
        <v>202</v>
      </c>
      <c r="B25" s="503" t="s">
        <v>92</v>
      </c>
      <c r="C25" s="509">
        <v>22</v>
      </c>
      <c r="D25" s="509">
        <v>4.0763888888888891E-2</v>
      </c>
      <c r="E25" s="509"/>
      <c r="F25" s="512"/>
      <c r="G25" s="494"/>
    </row>
    <row r="26" spans="1:7" s="166" customFormat="1" ht="18" customHeight="1">
      <c r="A26" s="339" t="s">
        <v>132</v>
      </c>
      <c r="B26" s="501" t="s">
        <v>78</v>
      </c>
      <c r="C26" s="507">
        <v>7.0798611111111118E-2</v>
      </c>
      <c r="D26" s="507">
        <v>2.2222222222222199E-2</v>
      </c>
      <c r="E26" s="507">
        <f>C26-D26</f>
        <v>4.8576388888888919E-2</v>
      </c>
      <c r="F26" s="510"/>
      <c r="G26" s="492">
        <v>6</v>
      </c>
    </row>
    <row r="27" spans="1:7" s="166" customFormat="1" ht="19.5" customHeight="1">
      <c r="A27" s="339" t="s">
        <v>133</v>
      </c>
      <c r="B27" s="502" t="s">
        <v>78</v>
      </c>
      <c r="C27" s="508"/>
      <c r="D27" s="508"/>
      <c r="E27" s="508"/>
      <c r="F27" s="511"/>
      <c r="G27" s="493"/>
    </row>
    <row r="28" spans="1:7" s="166" customFormat="1" ht="22.5" customHeight="1">
      <c r="A28" s="339" t="s">
        <v>131</v>
      </c>
      <c r="B28" s="502" t="s">
        <v>78</v>
      </c>
      <c r="C28" s="508"/>
      <c r="D28" s="508"/>
      <c r="E28" s="508"/>
      <c r="F28" s="511"/>
      <c r="G28" s="493"/>
    </row>
    <row r="29" spans="1:7" s="166" customFormat="1" ht="25.5" customHeight="1">
      <c r="A29" s="339" t="s">
        <v>134</v>
      </c>
      <c r="B29" s="503" t="s">
        <v>78</v>
      </c>
      <c r="C29" s="509"/>
      <c r="D29" s="509"/>
      <c r="E29" s="509"/>
      <c r="F29" s="512"/>
      <c r="G29" s="494"/>
    </row>
    <row r="30" spans="1:7" s="166" customFormat="1" ht="23.25" customHeight="1">
      <c r="A30" s="339" t="s">
        <v>164</v>
      </c>
      <c r="B30" s="501" t="s">
        <v>96</v>
      </c>
      <c r="C30" s="507">
        <v>6.4664351851851862E-2</v>
      </c>
      <c r="D30" s="507">
        <v>1.38888888888889E-2</v>
      </c>
      <c r="E30" s="507">
        <f>C30-D30</f>
        <v>5.077546296296296E-2</v>
      </c>
      <c r="F30" s="510"/>
      <c r="G30" s="492">
        <v>7</v>
      </c>
    </row>
    <row r="31" spans="1:7" s="166" customFormat="1" ht="21.75" customHeight="1">
      <c r="A31" s="339" t="s">
        <v>194</v>
      </c>
      <c r="B31" s="502" t="s">
        <v>96</v>
      </c>
      <c r="C31" s="508">
        <v>22</v>
      </c>
      <c r="D31" s="508">
        <v>1.9884259259259258E-2</v>
      </c>
      <c r="E31" s="508"/>
      <c r="F31" s="511"/>
      <c r="G31" s="493"/>
    </row>
    <row r="32" spans="1:7" s="166" customFormat="1" ht="17.25" customHeight="1">
      <c r="A32" s="339" t="s">
        <v>275</v>
      </c>
      <c r="B32" s="502" t="s">
        <v>96</v>
      </c>
      <c r="C32" s="508">
        <v>22</v>
      </c>
      <c r="D32" s="508">
        <v>2.0810185185185185E-2</v>
      </c>
      <c r="E32" s="508"/>
      <c r="F32" s="511"/>
      <c r="G32" s="493"/>
    </row>
    <row r="33" spans="1:7" s="166" customFormat="1" ht="19.5" customHeight="1">
      <c r="A33" s="339" t="s">
        <v>195</v>
      </c>
      <c r="B33" s="503" t="s">
        <v>96</v>
      </c>
      <c r="C33" s="509">
        <v>22</v>
      </c>
      <c r="D33" s="509">
        <v>4.4386574074074071E-2</v>
      </c>
      <c r="E33" s="509"/>
      <c r="F33" s="512"/>
      <c r="G33" s="494"/>
    </row>
    <row r="34" spans="1:7" s="166" customFormat="1" ht="15.75">
      <c r="A34" s="339" t="s">
        <v>148</v>
      </c>
      <c r="B34" s="501" t="s">
        <v>75</v>
      </c>
      <c r="C34" s="507">
        <v>7.3252314814814812E-2</v>
      </c>
      <c r="D34" s="507">
        <v>1.3888888888888889E-3</v>
      </c>
      <c r="E34" s="507">
        <f>C34-D34</f>
        <v>7.1863425925925928E-2</v>
      </c>
      <c r="F34" s="510">
        <v>3</v>
      </c>
      <c r="G34" s="492">
        <v>8</v>
      </c>
    </row>
    <row r="35" spans="1:7" s="166" customFormat="1" ht="15.75">
      <c r="A35" s="339" t="s">
        <v>141</v>
      </c>
      <c r="B35" s="502" t="s">
        <v>75</v>
      </c>
      <c r="C35" s="508">
        <v>22</v>
      </c>
      <c r="D35" s="508">
        <v>1.5706018518518518E-2</v>
      </c>
      <c r="E35" s="508"/>
      <c r="F35" s="511"/>
      <c r="G35" s="493"/>
    </row>
    <row r="36" spans="1:7" s="166" customFormat="1" ht="15.75">
      <c r="A36" s="339" t="s">
        <v>140</v>
      </c>
      <c r="B36" s="502" t="s">
        <v>75</v>
      </c>
      <c r="C36" s="508">
        <v>22</v>
      </c>
      <c r="D36" s="508">
        <v>1.8483796296296297E-2</v>
      </c>
      <c r="E36" s="508"/>
      <c r="F36" s="511"/>
      <c r="G36" s="493"/>
    </row>
    <row r="37" spans="1:7" s="166" customFormat="1" ht="15.75">
      <c r="A37" s="339" t="s">
        <v>267</v>
      </c>
      <c r="B37" s="503" t="s">
        <v>75</v>
      </c>
      <c r="C37" s="509">
        <v>22</v>
      </c>
      <c r="D37" s="509">
        <v>1.9317129629629629E-2</v>
      </c>
      <c r="E37" s="509"/>
      <c r="F37" s="512"/>
      <c r="G37" s="494"/>
    </row>
    <row r="38" spans="1:7" s="166" customFormat="1" ht="15.75" customHeight="1"/>
    <row r="39" spans="1:7" s="166" customFormat="1" ht="15.75" customHeight="1"/>
    <row r="40" spans="1:7" ht="15.75">
      <c r="A40" s="50" t="s">
        <v>32</v>
      </c>
      <c r="C40" s="79" t="s">
        <v>46</v>
      </c>
    </row>
    <row r="41" spans="1:7" ht="15.75" customHeight="1">
      <c r="A41" s="50" t="s">
        <v>34</v>
      </c>
      <c r="C41" s="79" t="s">
        <v>47</v>
      </c>
    </row>
    <row r="45" spans="1:7">
      <c r="D45" s="75">
        <f>-'1 представление'!C48</f>
        <v>0</v>
      </c>
    </row>
  </sheetData>
  <mergeCells count="52">
    <mergeCell ref="A1:G1"/>
    <mergeCell ref="D3:G3"/>
    <mergeCell ref="A3:B3"/>
    <mergeCell ref="B4:E4"/>
    <mergeCell ref="G22:G25"/>
    <mergeCell ref="E14:E17"/>
    <mergeCell ref="F14:F17"/>
    <mergeCell ref="G14:G17"/>
    <mergeCell ref="E10:E13"/>
    <mergeCell ref="F10:F13"/>
    <mergeCell ref="G10:G13"/>
    <mergeCell ref="G6:G9"/>
    <mergeCell ref="G18:G21"/>
    <mergeCell ref="B6:B9"/>
    <mergeCell ref="B10:B13"/>
    <mergeCell ref="B14:B17"/>
    <mergeCell ref="C6:C9"/>
    <mergeCell ref="C10:C13"/>
    <mergeCell ref="C14:C17"/>
    <mergeCell ref="C18:C21"/>
    <mergeCell ref="C22:C25"/>
    <mergeCell ref="D6:D9"/>
    <mergeCell ref="D10:D13"/>
    <mergeCell ref="D14:D17"/>
    <mergeCell ref="D18:D21"/>
    <mergeCell ref="D22:D25"/>
    <mergeCell ref="E6:E9"/>
    <mergeCell ref="E18:E21"/>
    <mergeCell ref="E22:E25"/>
    <mergeCell ref="E26:E29"/>
    <mergeCell ref="E30:E33"/>
    <mergeCell ref="F6:F9"/>
    <mergeCell ref="F18:F21"/>
    <mergeCell ref="F22:F25"/>
    <mergeCell ref="F26:F29"/>
    <mergeCell ref="F30:F33"/>
    <mergeCell ref="B18:B21"/>
    <mergeCell ref="B22:B25"/>
    <mergeCell ref="G26:G29"/>
    <mergeCell ref="G30:G33"/>
    <mergeCell ref="G34:G37"/>
    <mergeCell ref="B26:B29"/>
    <mergeCell ref="B30:B33"/>
    <mergeCell ref="B34:B37"/>
    <mergeCell ref="E34:E37"/>
    <mergeCell ref="F34:F37"/>
    <mergeCell ref="C26:C29"/>
    <mergeCell ref="C30:C33"/>
    <mergeCell ref="C34:C37"/>
    <mergeCell ref="D26:D29"/>
    <mergeCell ref="D30:D33"/>
    <mergeCell ref="D34:D37"/>
  </mergeCells>
  <pageMargins left="0.17708333333333334" right="0.25" top="0.38541666666666669" bottom="0.375" header="0.3" footer="0.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92D050"/>
  </sheetPr>
  <dimension ref="A1:I22"/>
  <sheetViews>
    <sheetView view="pageLayout" topLeftCell="A13" zoomScaleNormal="100" workbookViewId="0">
      <selection activeCell="A21" sqref="A21:D22"/>
    </sheetView>
  </sheetViews>
  <sheetFormatPr defaultRowHeight="15"/>
  <cols>
    <col min="1" max="1" width="21.28515625" customWidth="1"/>
    <col min="2" max="2" width="9.42578125" customWidth="1"/>
    <col min="9" max="9" width="9.140625" style="296"/>
  </cols>
  <sheetData>
    <row r="1" spans="1:9" ht="19.5" customHeight="1">
      <c r="A1" s="514" t="s">
        <v>53</v>
      </c>
      <c r="B1" s="514"/>
      <c r="C1" s="514"/>
      <c r="D1" s="514"/>
      <c r="E1" s="514"/>
      <c r="F1" s="514"/>
      <c r="G1" s="514"/>
      <c r="H1" s="514"/>
      <c r="I1" s="514"/>
    </row>
    <row r="2" spans="1:9" ht="39.6" customHeight="1">
      <c r="A2" s="230" t="s">
        <v>54</v>
      </c>
      <c r="C2" s="231"/>
      <c r="G2" s="515" t="s">
        <v>2</v>
      </c>
      <c r="H2" s="515"/>
      <c r="I2" s="515"/>
    </row>
    <row r="3" spans="1:9" ht="19.5">
      <c r="A3" s="232"/>
      <c r="B3" s="233"/>
    </row>
    <row r="4" spans="1:9" ht="9" customHeight="1">
      <c r="A4" s="516"/>
      <c r="B4" s="516"/>
      <c r="C4" s="516"/>
      <c r="D4" s="516"/>
      <c r="E4" s="516"/>
      <c r="F4" s="516"/>
      <c r="G4" s="516"/>
      <c r="H4" s="516"/>
      <c r="I4" s="516"/>
    </row>
    <row r="5" spans="1:9" ht="42.75" customHeight="1">
      <c r="A5" s="516" t="s">
        <v>294</v>
      </c>
      <c r="B5" s="516"/>
      <c r="C5" s="516"/>
      <c r="D5" s="516"/>
      <c r="E5" s="516"/>
      <c r="F5" s="516"/>
      <c r="G5" s="516"/>
      <c r="H5" s="516"/>
      <c r="I5" s="516"/>
    </row>
    <row r="6" spans="1:9" ht="30" customHeight="1">
      <c r="A6" s="295"/>
      <c r="B6" s="513" t="s">
        <v>259</v>
      </c>
      <c r="C6" s="513"/>
      <c r="D6" s="513"/>
      <c r="E6" s="513"/>
      <c r="F6" s="294"/>
      <c r="G6" s="294"/>
      <c r="H6" s="294"/>
      <c r="I6" s="294"/>
    </row>
    <row r="7" spans="1:9" ht="28.35" customHeight="1">
      <c r="A7" s="293" t="s">
        <v>258</v>
      </c>
      <c r="B7" s="290">
        <v>1</v>
      </c>
      <c r="C7" s="290">
        <v>2</v>
      </c>
      <c r="D7" s="290">
        <v>3</v>
      </c>
      <c r="E7" s="290">
        <v>4</v>
      </c>
      <c r="F7" s="292" t="s">
        <v>257</v>
      </c>
      <c r="G7" s="292" t="s">
        <v>256</v>
      </c>
      <c r="H7" s="291" t="s">
        <v>255</v>
      </c>
      <c r="I7" s="290" t="s">
        <v>6</v>
      </c>
    </row>
    <row r="8" spans="1:9" ht="30">
      <c r="A8" s="288" t="s">
        <v>60</v>
      </c>
      <c r="B8" s="297">
        <v>12</v>
      </c>
      <c r="C8" s="297">
        <v>14</v>
      </c>
      <c r="D8" s="297">
        <v>9.6999999999999993</v>
      </c>
      <c r="E8" s="297">
        <v>14</v>
      </c>
      <c r="F8" s="297"/>
      <c r="G8" s="297"/>
      <c r="H8" s="289">
        <f t="shared" ref="H8:H18" si="0">B8+C8+D8+E8-G8</f>
        <v>49.7</v>
      </c>
      <c r="I8" s="289">
        <v>1</v>
      </c>
    </row>
    <row r="9" spans="1:9" ht="30">
      <c r="A9" s="288" t="s">
        <v>70</v>
      </c>
      <c r="B9" s="297">
        <v>13</v>
      </c>
      <c r="C9" s="297">
        <v>11</v>
      </c>
      <c r="D9" s="297">
        <v>7</v>
      </c>
      <c r="E9" s="297">
        <v>14</v>
      </c>
      <c r="F9" s="297"/>
      <c r="G9" s="297"/>
      <c r="H9" s="289">
        <f t="shared" si="0"/>
        <v>45</v>
      </c>
      <c r="I9" s="289">
        <v>2</v>
      </c>
    </row>
    <row r="10" spans="1:9" ht="60">
      <c r="A10" s="288" t="s">
        <v>61</v>
      </c>
      <c r="B10" s="297">
        <v>9</v>
      </c>
      <c r="C10" s="297">
        <v>9</v>
      </c>
      <c r="D10" s="297">
        <v>8.8000000000000007</v>
      </c>
      <c r="E10" s="297">
        <v>12</v>
      </c>
      <c r="F10" s="297"/>
      <c r="G10" s="297"/>
      <c r="H10" s="289">
        <f t="shared" si="0"/>
        <v>38.799999999999997</v>
      </c>
      <c r="I10" s="289">
        <v>3</v>
      </c>
    </row>
    <row r="11" spans="1:9" ht="30">
      <c r="A11" s="288" t="s">
        <v>252</v>
      </c>
      <c r="B11" s="297">
        <v>11</v>
      </c>
      <c r="C11" s="297">
        <v>13</v>
      </c>
      <c r="D11" s="297">
        <v>5</v>
      </c>
      <c r="E11" s="297">
        <v>9.5</v>
      </c>
      <c r="F11" s="297"/>
      <c r="G11" s="297"/>
      <c r="H11" s="289">
        <f t="shared" si="0"/>
        <v>38.5</v>
      </c>
      <c r="I11" s="289">
        <v>4</v>
      </c>
    </row>
    <row r="12" spans="1:9" ht="30">
      <c r="A12" s="288" t="s">
        <v>253</v>
      </c>
      <c r="B12" s="297">
        <v>10</v>
      </c>
      <c r="C12" s="297">
        <v>8</v>
      </c>
      <c r="D12" s="297">
        <v>8.6999999999999993</v>
      </c>
      <c r="E12" s="297">
        <v>11.5</v>
      </c>
      <c r="F12" s="297"/>
      <c r="G12" s="297"/>
      <c r="H12" s="289">
        <f t="shared" si="0"/>
        <v>38.200000000000003</v>
      </c>
      <c r="I12" s="289">
        <v>5</v>
      </c>
    </row>
    <row r="13" spans="1:9" ht="45">
      <c r="A13" s="288" t="s">
        <v>254</v>
      </c>
      <c r="B13" s="297">
        <v>14</v>
      </c>
      <c r="C13" s="297">
        <v>11</v>
      </c>
      <c r="D13" s="297">
        <v>5</v>
      </c>
      <c r="E13" s="297">
        <v>7</v>
      </c>
      <c r="F13" s="297"/>
      <c r="G13" s="297"/>
      <c r="H13" s="289">
        <f t="shared" si="0"/>
        <v>37</v>
      </c>
      <c r="I13" s="289">
        <v>6</v>
      </c>
    </row>
    <row r="14" spans="1:9" ht="30">
      <c r="A14" s="288" t="s">
        <v>68</v>
      </c>
      <c r="B14" s="297">
        <v>7</v>
      </c>
      <c r="C14" s="297">
        <v>7</v>
      </c>
      <c r="D14" s="297">
        <v>6.9</v>
      </c>
      <c r="E14" s="297">
        <v>7</v>
      </c>
      <c r="F14" s="297"/>
      <c r="G14" s="297"/>
      <c r="H14" s="289">
        <f t="shared" si="0"/>
        <v>27.9</v>
      </c>
      <c r="I14" s="289">
        <v>7</v>
      </c>
    </row>
    <row r="15" spans="1:9" ht="30">
      <c r="A15" s="288" t="s">
        <v>66</v>
      </c>
      <c r="B15" s="297">
        <v>5</v>
      </c>
      <c r="C15" s="297">
        <v>6</v>
      </c>
      <c r="D15" s="297">
        <v>4.0999999999999996</v>
      </c>
      <c r="E15" s="297">
        <v>9</v>
      </c>
      <c r="F15" s="297"/>
      <c r="G15" s="297"/>
      <c r="H15" s="289">
        <f t="shared" si="0"/>
        <v>24.1</v>
      </c>
      <c r="I15" s="289">
        <v>8</v>
      </c>
    </row>
    <row r="16" spans="1:9" ht="30">
      <c r="A16" s="288" t="s">
        <v>65</v>
      </c>
      <c r="B16" s="297">
        <v>7</v>
      </c>
      <c r="C16" s="297">
        <v>8</v>
      </c>
      <c r="D16" s="297">
        <v>3.2</v>
      </c>
      <c r="E16" s="297">
        <v>5</v>
      </c>
      <c r="F16" s="297"/>
      <c r="G16" s="297"/>
      <c r="H16" s="289">
        <f t="shared" si="0"/>
        <v>23.2</v>
      </c>
      <c r="I16" s="289">
        <v>9</v>
      </c>
    </row>
    <row r="17" spans="1:9" ht="45">
      <c r="A17" s="288" t="s">
        <v>62</v>
      </c>
      <c r="B17" s="297">
        <v>8</v>
      </c>
      <c r="C17" s="297">
        <v>7</v>
      </c>
      <c r="D17" s="297">
        <v>3.2</v>
      </c>
      <c r="E17" s="297">
        <v>4.5</v>
      </c>
      <c r="F17" s="297"/>
      <c r="G17" s="297"/>
      <c r="H17" s="289">
        <f t="shared" si="0"/>
        <v>22.7</v>
      </c>
      <c r="I17" s="289">
        <v>10</v>
      </c>
    </row>
    <row r="18" spans="1:9" ht="30">
      <c r="A18" s="288" t="s">
        <v>67</v>
      </c>
      <c r="B18" s="297">
        <v>4</v>
      </c>
      <c r="C18" s="297">
        <v>4</v>
      </c>
      <c r="D18" s="297">
        <v>4.0999999999999996</v>
      </c>
      <c r="E18" s="297">
        <v>6</v>
      </c>
      <c r="F18" s="297"/>
      <c r="G18" s="297"/>
      <c r="H18" s="289">
        <f t="shared" si="0"/>
        <v>18.100000000000001</v>
      </c>
      <c r="I18" s="289">
        <v>11</v>
      </c>
    </row>
    <row r="21" spans="1:9" ht="15.75">
      <c r="A21" s="50" t="s">
        <v>32</v>
      </c>
      <c r="B21" s="7"/>
      <c r="C21" s="79" t="s">
        <v>46</v>
      </c>
      <c r="D21" s="75"/>
    </row>
    <row r="22" spans="1:9" ht="15.75">
      <c r="A22" s="50" t="s">
        <v>34</v>
      </c>
      <c r="B22" s="7"/>
      <c r="C22" s="79" t="s">
        <v>47</v>
      </c>
      <c r="D22" s="75"/>
    </row>
  </sheetData>
  <autoFilter ref="A7:I7">
    <sortState ref="A9:I19">
      <sortCondition descending="1" ref="H8"/>
    </sortState>
  </autoFilter>
  <mergeCells count="5">
    <mergeCell ref="B6:E6"/>
    <mergeCell ref="A1:I1"/>
    <mergeCell ref="G2:I2"/>
    <mergeCell ref="A4:I4"/>
    <mergeCell ref="A5:I5"/>
  </mergeCells>
  <pageMargins left="0.17708333333333334" right="1.0416666666666666E-2" top="0.75" bottom="0.41666666666666669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J20"/>
  <sheetViews>
    <sheetView view="pageLayout" topLeftCell="B10" zoomScaleNormal="100" workbookViewId="0">
      <selection sqref="A1:J20"/>
    </sheetView>
  </sheetViews>
  <sheetFormatPr defaultRowHeight="15"/>
  <cols>
    <col min="1" max="1" width="0" hidden="1" customWidth="1"/>
    <col min="2" max="2" width="30.28515625" customWidth="1"/>
    <col min="8" max="8" width="7.140625" customWidth="1"/>
    <col min="10" max="10" width="6.5703125" customWidth="1"/>
  </cols>
  <sheetData>
    <row r="1" spans="1:10" ht="19.5" customHeight="1">
      <c r="A1" s="514" t="s">
        <v>53</v>
      </c>
      <c r="B1" s="514"/>
      <c r="C1" s="514"/>
      <c r="D1" s="514"/>
      <c r="E1" s="514"/>
      <c r="F1" s="514"/>
      <c r="G1" s="514"/>
      <c r="H1" s="514"/>
      <c r="I1" s="514"/>
    </row>
    <row r="2" spans="1:10" ht="39.6" customHeight="1">
      <c r="A2" s="515" t="s">
        <v>54</v>
      </c>
      <c r="B2" s="515"/>
      <c r="C2" s="231"/>
      <c r="G2" s="515" t="s">
        <v>2</v>
      </c>
      <c r="H2" s="515"/>
      <c r="I2" s="515"/>
      <c r="J2" s="515"/>
    </row>
    <row r="3" spans="1:10" ht="19.5">
      <c r="A3" s="232"/>
      <c r="B3" s="233"/>
      <c r="I3" s="296"/>
    </row>
    <row r="4" spans="1:10" ht="19.5" customHeight="1">
      <c r="A4" s="516"/>
      <c r="B4" s="516"/>
      <c r="C4" s="516"/>
      <c r="D4" s="516"/>
      <c r="E4" s="516"/>
      <c r="F4" s="516"/>
      <c r="G4" s="516"/>
      <c r="H4" s="516"/>
      <c r="I4" s="516"/>
    </row>
    <row r="5" spans="1:10" ht="21" customHeight="1">
      <c r="A5" s="516" t="s">
        <v>293</v>
      </c>
      <c r="B5" s="516"/>
      <c r="C5" s="516"/>
      <c r="D5" s="516"/>
      <c r="E5" s="516"/>
      <c r="F5" s="516"/>
      <c r="G5" s="516"/>
      <c r="H5" s="516"/>
      <c r="I5" s="516"/>
    </row>
    <row r="7" spans="1:10" ht="30" customHeight="1">
      <c r="B7" s="295"/>
      <c r="C7" s="513" t="s">
        <v>259</v>
      </c>
      <c r="D7" s="513"/>
      <c r="E7" s="513"/>
      <c r="F7" s="513"/>
      <c r="G7" s="294"/>
      <c r="H7" s="294"/>
      <c r="I7" s="294"/>
      <c r="J7" s="294"/>
    </row>
    <row r="8" spans="1:10" ht="28.35" customHeight="1">
      <c r="B8" s="293" t="s">
        <v>258</v>
      </c>
      <c r="C8" s="290">
        <v>1</v>
      </c>
      <c r="D8" s="290">
        <v>2</v>
      </c>
      <c r="E8" s="290">
        <v>3</v>
      </c>
      <c r="F8" s="290">
        <v>4</v>
      </c>
      <c r="G8" s="292" t="s">
        <v>257</v>
      </c>
      <c r="H8" s="292" t="s">
        <v>256</v>
      </c>
      <c r="I8" s="291" t="s">
        <v>255</v>
      </c>
      <c r="J8" s="290" t="s">
        <v>6</v>
      </c>
    </row>
    <row r="9" spans="1:10" ht="30">
      <c r="A9" s="289">
        <v>2</v>
      </c>
      <c r="B9" s="299" t="s">
        <v>78</v>
      </c>
      <c r="C9" s="297">
        <v>15</v>
      </c>
      <c r="D9" s="297">
        <v>13</v>
      </c>
      <c r="E9" s="297">
        <v>9.1</v>
      </c>
      <c r="F9" s="297">
        <v>11</v>
      </c>
      <c r="G9" s="297"/>
      <c r="H9" s="297"/>
      <c r="I9" s="289">
        <f t="shared" ref="I9:I16" si="0">C9+D9+E9+F9-H9</f>
        <v>48.1</v>
      </c>
      <c r="J9" s="289">
        <v>1</v>
      </c>
    </row>
    <row r="10" spans="1:10" ht="45">
      <c r="A10" s="289">
        <v>2</v>
      </c>
      <c r="B10" s="299" t="s">
        <v>260</v>
      </c>
      <c r="C10" s="297">
        <v>12</v>
      </c>
      <c r="D10" s="297">
        <v>10</v>
      </c>
      <c r="E10" s="297">
        <v>12.7</v>
      </c>
      <c r="F10" s="9">
        <v>13</v>
      </c>
      <c r="G10" s="297"/>
      <c r="H10" s="297"/>
      <c r="I10" s="289">
        <f t="shared" si="0"/>
        <v>47.7</v>
      </c>
      <c r="J10" s="289">
        <v>2</v>
      </c>
    </row>
    <row r="11" spans="1:10" ht="30">
      <c r="A11" s="289">
        <v>2</v>
      </c>
      <c r="B11" s="299" t="s">
        <v>76</v>
      </c>
      <c r="C11" s="297">
        <v>12</v>
      </c>
      <c r="D11" s="297">
        <v>12</v>
      </c>
      <c r="E11" s="297">
        <v>12.5</v>
      </c>
      <c r="F11" s="297">
        <v>10</v>
      </c>
      <c r="G11" s="297"/>
      <c r="H11" s="297"/>
      <c r="I11" s="289">
        <f t="shared" si="0"/>
        <v>46.5</v>
      </c>
      <c r="J11" s="289">
        <v>3</v>
      </c>
    </row>
    <row r="12" spans="1:10" ht="30">
      <c r="A12" s="289">
        <v>2</v>
      </c>
      <c r="B12" s="299" t="s">
        <v>262</v>
      </c>
      <c r="C12" s="297">
        <v>10</v>
      </c>
      <c r="D12" s="297">
        <v>12</v>
      </c>
      <c r="E12" s="297">
        <v>7.7</v>
      </c>
      <c r="F12" s="297">
        <v>11.5</v>
      </c>
      <c r="G12" s="297"/>
      <c r="H12" s="297"/>
      <c r="I12" s="289">
        <f t="shared" si="0"/>
        <v>41.2</v>
      </c>
      <c r="J12" s="289">
        <v>4</v>
      </c>
    </row>
    <row r="13" spans="1:10" ht="30">
      <c r="A13" s="289">
        <v>2</v>
      </c>
      <c r="B13" s="299" t="s">
        <v>261</v>
      </c>
      <c r="C13" s="297">
        <v>9</v>
      </c>
      <c r="D13" s="297">
        <v>10</v>
      </c>
      <c r="E13" s="297">
        <v>11.2</v>
      </c>
      <c r="F13" s="297">
        <v>4.5</v>
      </c>
      <c r="G13" s="297"/>
      <c r="H13" s="297"/>
      <c r="I13" s="289">
        <f t="shared" si="0"/>
        <v>34.700000000000003</v>
      </c>
      <c r="J13" s="289">
        <v>5</v>
      </c>
    </row>
    <row r="14" spans="1:10" ht="18.75">
      <c r="A14" s="289">
        <v>2</v>
      </c>
      <c r="B14" s="298" t="s">
        <v>75</v>
      </c>
      <c r="C14" s="297">
        <v>9</v>
      </c>
      <c r="D14" s="297">
        <v>7</v>
      </c>
      <c r="E14" s="297">
        <v>6.5</v>
      </c>
      <c r="F14" s="297">
        <v>11</v>
      </c>
      <c r="G14" s="297">
        <v>0.35</v>
      </c>
      <c r="H14" s="297">
        <v>1</v>
      </c>
      <c r="I14" s="289">
        <f t="shared" si="0"/>
        <v>32.5</v>
      </c>
      <c r="J14" s="289">
        <v>6</v>
      </c>
    </row>
    <row r="15" spans="1:10" ht="30">
      <c r="A15" s="289">
        <v>2</v>
      </c>
      <c r="B15" s="299" t="s">
        <v>80</v>
      </c>
      <c r="C15" s="297">
        <v>7</v>
      </c>
      <c r="D15" s="297">
        <v>9</v>
      </c>
      <c r="E15" s="297">
        <v>6.3</v>
      </c>
      <c r="F15" s="297">
        <v>10</v>
      </c>
      <c r="G15" s="297"/>
      <c r="H15" s="297"/>
      <c r="I15" s="289">
        <f t="shared" si="0"/>
        <v>32.299999999999997</v>
      </c>
      <c r="J15" s="289">
        <v>7</v>
      </c>
    </row>
    <row r="16" spans="1:10" ht="45">
      <c r="A16" s="289">
        <v>2</v>
      </c>
      <c r="B16" s="299" t="s">
        <v>81</v>
      </c>
      <c r="C16" s="297">
        <v>9</v>
      </c>
      <c r="D16" s="297">
        <v>8</v>
      </c>
      <c r="E16" s="297">
        <v>4.3</v>
      </c>
      <c r="F16" s="297">
        <v>6.5</v>
      </c>
      <c r="G16" s="297">
        <v>0.25</v>
      </c>
      <c r="H16" s="297">
        <v>1</v>
      </c>
      <c r="I16" s="289">
        <f t="shared" si="0"/>
        <v>26.8</v>
      </c>
      <c r="J16" s="289">
        <v>8</v>
      </c>
    </row>
    <row r="19" spans="2:5" ht="15.75">
      <c r="B19" s="50" t="s">
        <v>32</v>
      </c>
      <c r="C19" s="7"/>
      <c r="D19" s="79" t="s">
        <v>46</v>
      </c>
      <c r="E19" s="75"/>
    </row>
    <row r="20" spans="2:5" ht="15.75">
      <c r="B20" s="50" t="s">
        <v>34</v>
      </c>
      <c r="C20" s="7"/>
      <c r="D20" s="79" t="s">
        <v>47</v>
      </c>
      <c r="E20" s="75"/>
    </row>
  </sheetData>
  <autoFilter ref="B8:J8">
    <sortState ref="B9:J18">
      <sortCondition descending="1" ref="I8"/>
    </sortState>
  </autoFilter>
  <mergeCells count="6">
    <mergeCell ref="C7:F7"/>
    <mergeCell ref="A1:I1"/>
    <mergeCell ref="A4:I4"/>
    <mergeCell ref="A5:I5"/>
    <mergeCell ref="A2:B2"/>
    <mergeCell ref="G2:J2"/>
  </mergeCells>
  <pageMargins left="0.17708333333333334" right="1.0416666666666666E-2" top="0.75" bottom="0.41666666666666669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</sheetPr>
  <dimension ref="A1:LF25"/>
  <sheetViews>
    <sheetView view="pageLayout" topLeftCell="A15" zoomScaleNormal="100" zoomScaleSheetLayoutView="106" workbookViewId="0">
      <selection sqref="A1:N26"/>
    </sheetView>
  </sheetViews>
  <sheetFormatPr defaultColWidth="13" defaultRowHeight="12.75"/>
  <cols>
    <col min="1" max="1" width="4.5703125" style="67" customWidth="1"/>
    <col min="2" max="2" width="71.5703125" style="7" customWidth="1"/>
    <col min="3" max="3" width="6.7109375" style="58" hidden="1" customWidth="1"/>
    <col min="4" max="4" width="6.140625" style="58" hidden="1" customWidth="1"/>
    <col min="5" max="5" width="5" style="58" hidden="1" customWidth="1"/>
    <col min="6" max="6" width="6.42578125" style="58" hidden="1" customWidth="1"/>
    <col min="7" max="9" width="5.42578125" style="23" hidden="1" customWidth="1"/>
    <col min="10" max="10" width="0.140625" style="23" hidden="1" customWidth="1"/>
    <col min="11" max="11" width="60.85546875" style="23" customWidth="1"/>
    <col min="12" max="12" width="9.140625" style="23" hidden="1" customWidth="1"/>
    <col min="13" max="13" width="9.5703125" style="7" hidden="1" customWidth="1"/>
    <col min="14" max="14" width="5.28515625" style="7" hidden="1" customWidth="1"/>
    <col min="15" max="34" width="13" style="19"/>
    <col min="35" max="95" width="13" style="7"/>
    <col min="96" max="96" width="4.5703125" style="7" customWidth="1"/>
    <col min="97" max="97" width="23.5703125" style="7" customWidth="1"/>
    <col min="98" max="98" width="30.28515625" style="7" customWidth="1"/>
    <col min="99" max="99" width="10.42578125" style="7" customWidth="1"/>
    <col min="100" max="100" width="6.7109375" style="7" bestFit="1" customWidth="1"/>
    <col min="101" max="101" width="6.140625" style="7" customWidth="1"/>
    <col min="102" max="102" width="5" style="7" customWidth="1"/>
    <col min="103" max="103" width="6.42578125" style="7" customWidth="1"/>
    <col min="104" max="106" width="5.42578125" style="7" customWidth="1"/>
    <col min="107" max="107" width="5.28515625" style="7" customWidth="1"/>
    <col min="108" max="108" width="5.42578125" style="7" customWidth="1"/>
    <col min="109" max="109" width="5.7109375" style="7" bestFit="1" customWidth="1"/>
    <col min="110" max="110" width="9.42578125" style="7" customWidth="1"/>
    <col min="111" max="111" width="10.140625" style="7" customWidth="1"/>
    <col min="112" max="112" width="9.140625" style="7" customWidth="1"/>
    <col min="113" max="113" width="9.5703125" style="7" customWidth="1"/>
    <col min="114" max="114" width="5.28515625" style="7" bestFit="1" customWidth="1"/>
    <col min="115" max="115" width="5.140625" style="7" customWidth="1"/>
    <col min="116" max="116" width="7.42578125" style="7" bestFit="1" customWidth="1"/>
    <col min="117" max="117" width="8.5703125" style="7" bestFit="1" customWidth="1"/>
    <col min="118" max="120" width="13.140625" style="7" bestFit="1" customWidth="1"/>
    <col min="121" max="121" width="13" style="7"/>
    <col min="122" max="122" width="29.42578125" style="7" bestFit="1" customWidth="1"/>
    <col min="123" max="16384" width="13" style="7"/>
  </cols>
  <sheetData>
    <row r="1" spans="1:318" ht="18.600000000000001" customHeight="1">
      <c r="A1" s="383" t="s">
        <v>53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318" ht="45.6" customHeight="1">
      <c r="A2" s="61"/>
      <c r="B2" s="72" t="s">
        <v>54</v>
      </c>
      <c r="C2" s="72"/>
      <c r="D2" s="72"/>
      <c r="E2" s="72"/>
      <c r="F2" s="72"/>
      <c r="G2" s="72"/>
      <c r="H2" s="72"/>
      <c r="I2" s="72"/>
      <c r="J2" s="72"/>
      <c r="K2" s="515" t="s">
        <v>2</v>
      </c>
      <c r="L2" s="515"/>
      <c r="M2" s="515"/>
      <c r="N2" s="515"/>
    </row>
    <row r="3" spans="1:318" ht="25.9" customHeight="1">
      <c r="A3" s="387" t="s">
        <v>271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254"/>
    </row>
    <row r="4" spans="1:318" ht="16.149999999999999" customHeight="1">
      <c r="A4" s="62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318" ht="30" customHeight="1">
      <c r="A5" s="518"/>
      <c r="B5" s="519" t="s">
        <v>278</v>
      </c>
      <c r="C5" s="520" t="s">
        <v>15</v>
      </c>
      <c r="D5" s="520" t="s">
        <v>16</v>
      </c>
      <c r="E5" s="520" t="s">
        <v>17</v>
      </c>
      <c r="F5" s="520" t="s">
        <v>18</v>
      </c>
      <c r="G5" s="520" t="s">
        <v>19</v>
      </c>
      <c r="H5" s="520" t="s">
        <v>20</v>
      </c>
      <c r="I5" s="520" t="s">
        <v>21</v>
      </c>
      <c r="J5" s="60"/>
      <c r="K5" s="519" t="s">
        <v>1</v>
      </c>
      <c r="L5" s="445" t="s">
        <v>4</v>
      </c>
      <c r="M5" s="24" t="s">
        <v>22</v>
      </c>
      <c r="N5" s="25" t="s">
        <v>23</v>
      </c>
    </row>
    <row r="6" spans="1:318" ht="16.5" hidden="1" customHeight="1">
      <c r="A6" s="518"/>
      <c r="B6" s="519"/>
      <c r="C6" s="520"/>
      <c r="D6" s="520"/>
      <c r="E6" s="520"/>
      <c r="F6" s="520"/>
      <c r="G6" s="520"/>
      <c r="H6" s="520"/>
      <c r="I6" s="520"/>
      <c r="J6" s="60"/>
      <c r="K6" s="519"/>
      <c r="L6" s="446"/>
      <c r="M6" s="29"/>
      <c r="N6" s="19"/>
    </row>
    <row r="7" spans="1:318" ht="16.5" customHeight="1">
      <c r="A7" s="70"/>
      <c r="B7" s="63"/>
      <c r="C7" s="110"/>
      <c r="D7" s="110"/>
      <c r="E7" s="110"/>
      <c r="F7" s="110"/>
      <c r="G7" s="110"/>
      <c r="H7" s="110"/>
      <c r="I7" s="110"/>
      <c r="J7" s="60"/>
      <c r="K7" s="211"/>
      <c r="L7" s="219"/>
      <c r="M7" s="29"/>
      <c r="N7" s="19"/>
    </row>
    <row r="8" spans="1:318" s="34" customFormat="1" ht="56.85" customHeight="1">
      <c r="A8" s="63"/>
      <c r="B8" s="234" t="s">
        <v>61</v>
      </c>
      <c r="C8" s="63"/>
      <c r="D8" s="63"/>
      <c r="E8" s="63"/>
      <c r="F8" s="63"/>
      <c r="G8" s="63"/>
      <c r="H8" s="63"/>
      <c r="I8" s="63"/>
      <c r="J8" s="63"/>
      <c r="K8" s="341">
        <v>1</v>
      </c>
      <c r="L8" s="136" t="e">
        <f>IF(N8="",#REF!/MIN(#REF!)*100,"в\к")</f>
        <v>#REF!</v>
      </c>
      <c r="M8" s="31"/>
      <c r="N8" s="19"/>
      <c r="O8" s="33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</row>
    <row r="9" spans="1:318" s="37" customFormat="1" ht="56.85" customHeight="1">
      <c r="A9" s="63"/>
      <c r="B9" s="234" t="s">
        <v>64</v>
      </c>
      <c r="C9" s="63"/>
      <c r="D9" s="63"/>
      <c r="E9" s="63"/>
      <c r="F9" s="63"/>
      <c r="G9" s="63"/>
      <c r="H9" s="63"/>
      <c r="I9" s="63"/>
      <c r="J9" s="63"/>
      <c r="K9" s="341">
        <v>2</v>
      </c>
      <c r="L9" s="136" t="e">
        <f>IF(N9="",#REF!/MIN(#REF!)*100,"в\к")</f>
        <v>#REF!</v>
      </c>
      <c r="M9" s="31"/>
      <c r="N9" s="19"/>
      <c r="O9" s="33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</row>
    <row r="10" spans="1:318" ht="56.85" customHeight="1">
      <c r="A10" s="63"/>
      <c r="B10" s="234" t="s">
        <v>70</v>
      </c>
      <c r="C10" s="63"/>
      <c r="D10" s="63"/>
      <c r="E10" s="63"/>
      <c r="F10" s="63"/>
      <c r="G10" s="63"/>
      <c r="H10" s="63"/>
      <c r="I10" s="63"/>
      <c r="J10" s="63"/>
      <c r="K10" s="341">
        <v>3</v>
      </c>
      <c r="L10" s="136" t="e">
        <f>IF(N10="",#REF!/MIN(#REF!)*100,"в\к")</f>
        <v>#REF!</v>
      </c>
      <c r="M10" s="31"/>
      <c r="N10" s="19"/>
      <c r="O10" s="33"/>
    </row>
    <row r="11" spans="1:318" s="39" customFormat="1" ht="56.85" customHeight="1">
      <c r="A11" s="63"/>
      <c r="B11" s="287" t="s">
        <v>67</v>
      </c>
      <c r="C11" s="63"/>
      <c r="D11" s="63"/>
      <c r="E11" s="63"/>
      <c r="F11" s="63"/>
      <c r="G11" s="63"/>
      <c r="H11" s="63"/>
      <c r="I11" s="63"/>
      <c r="J11" s="63"/>
      <c r="K11" s="341">
        <v>4</v>
      </c>
      <c r="L11" s="136" t="e">
        <f>IF(N11="",#REF!/MIN(#REF!)*100,"в\к")</f>
        <v>#REF!</v>
      </c>
      <c r="M11" s="31"/>
      <c r="N11" s="19"/>
      <c r="O11" s="2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18" s="19" customFormat="1" ht="56.85" customHeight="1">
      <c r="A12" s="63"/>
      <c r="B12" s="234" t="s">
        <v>63</v>
      </c>
      <c r="C12" s="63"/>
      <c r="D12" s="63"/>
      <c r="E12" s="63"/>
      <c r="F12" s="63"/>
      <c r="G12" s="63"/>
      <c r="H12" s="63"/>
      <c r="I12" s="63"/>
      <c r="J12" s="63"/>
      <c r="K12" s="341">
        <v>4</v>
      </c>
      <c r="L12" s="136" t="e">
        <f>IF(N12="",#REF!/MIN(#REF!)*100,"в\к")</f>
        <v>#REF!</v>
      </c>
      <c r="M12" s="31"/>
      <c r="O12" s="29"/>
    </row>
    <row r="13" spans="1:318" ht="56.85" customHeight="1">
      <c r="A13" s="63"/>
      <c r="B13" s="234" t="s">
        <v>68</v>
      </c>
      <c r="C13" s="63"/>
      <c r="D13" s="63"/>
      <c r="E13" s="63"/>
      <c r="F13" s="63"/>
      <c r="G13" s="63"/>
      <c r="H13" s="63"/>
      <c r="I13" s="63"/>
      <c r="J13" s="63"/>
      <c r="K13" s="341">
        <v>4</v>
      </c>
      <c r="L13" s="136" t="e">
        <f>IF(N13="",#REF!/MIN(#REF!)*100,"в\к")</f>
        <v>#REF!</v>
      </c>
      <c r="M13" s="35"/>
      <c r="N13" s="19"/>
      <c r="O13" s="33"/>
    </row>
    <row r="14" spans="1:318" ht="56.85" customHeight="1">
      <c r="A14" s="63"/>
      <c r="B14" s="234" t="s">
        <v>65</v>
      </c>
      <c r="C14" s="63"/>
      <c r="D14" s="63"/>
      <c r="E14" s="63"/>
      <c r="F14" s="63"/>
      <c r="G14" s="63"/>
      <c r="H14" s="63"/>
      <c r="I14" s="63"/>
      <c r="J14" s="63"/>
      <c r="K14" s="341">
        <v>4</v>
      </c>
      <c r="L14" s="136" t="e">
        <f>IF(N14="",#REF!/MIN(#REF!)*100,"в\к")</f>
        <v>#REF!</v>
      </c>
      <c r="M14" s="31"/>
      <c r="N14" s="19"/>
      <c r="O14" s="33"/>
    </row>
    <row r="15" spans="1:318" ht="56.85" customHeight="1">
      <c r="A15" s="63"/>
      <c r="B15" s="234" t="s">
        <v>62</v>
      </c>
      <c r="C15" s="63"/>
      <c r="D15" s="63"/>
      <c r="E15" s="63"/>
      <c r="F15" s="63"/>
      <c r="G15" s="63"/>
      <c r="H15" s="63"/>
      <c r="I15" s="63"/>
      <c r="J15" s="63"/>
      <c r="K15" s="341">
        <v>4</v>
      </c>
      <c r="L15" s="136"/>
      <c r="M15" s="31"/>
      <c r="N15" s="19"/>
      <c r="O15" s="33"/>
    </row>
    <row r="16" spans="1:318" ht="56.85" customHeight="1">
      <c r="A16" s="63"/>
      <c r="B16" s="234" t="s">
        <v>69</v>
      </c>
      <c r="C16" s="63"/>
      <c r="D16" s="63"/>
      <c r="E16" s="63"/>
      <c r="F16" s="63"/>
      <c r="G16" s="63"/>
      <c r="H16" s="63"/>
      <c r="I16" s="63"/>
      <c r="J16" s="63"/>
      <c r="K16" s="341">
        <v>4</v>
      </c>
      <c r="L16" s="136"/>
      <c r="M16" s="31"/>
      <c r="N16" s="19"/>
    </row>
    <row r="17" spans="1:15" ht="56.85" customHeight="1">
      <c r="A17" s="63"/>
      <c r="B17" s="234" t="s">
        <v>66</v>
      </c>
      <c r="C17" s="63"/>
      <c r="D17" s="63"/>
      <c r="E17" s="63"/>
      <c r="F17" s="63"/>
      <c r="G17" s="63"/>
      <c r="H17" s="63"/>
      <c r="I17" s="63"/>
      <c r="J17" s="63"/>
      <c r="K17" s="341">
        <v>4</v>
      </c>
      <c r="L17" s="136" t="e">
        <f>IF(N17="",#REF!/MIN(#REF!)*100,"в\к")</f>
        <v>#REF!</v>
      </c>
      <c r="M17" s="35"/>
      <c r="N17" s="19"/>
      <c r="O17" s="29"/>
    </row>
    <row r="18" spans="1:15" ht="50.25" customHeight="1">
      <c r="A18" s="331"/>
      <c r="B18" s="234" t="s">
        <v>60</v>
      </c>
      <c r="C18" s="332"/>
      <c r="D18" s="332"/>
      <c r="E18" s="332"/>
      <c r="F18" s="332"/>
      <c r="G18" s="332"/>
      <c r="H18" s="332"/>
      <c r="I18" s="332"/>
      <c r="J18" s="332"/>
      <c r="K18" s="342">
        <v>4</v>
      </c>
      <c r="L18" s="48"/>
      <c r="M18" s="35"/>
    </row>
    <row r="19" spans="1:15" ht="15.75">
      <c r="A19" s="64"/>
      <c r="B19" s="327"/>
      <c r="C19" s="47"/>
      <c r="D19" s="47"/>
      <c r="E19" s="47"/>
      <c r="F19" s="47"/>
      <c r="G19" s="47"/>
      <c r="H19" s="47"/>
      <c r="I19" s="47"/>
      <c r="J19" s="47"/>
      <c r="K19" s="49"/>
      <c r="L19" s="48"/>
      <c r="M19" s="35"/>
    </row>
    <row r="20" spans="1:15" ht="49.5" customHeight="1">
      <c r="A20" s="64"/>
      <c r="B20" s="517"/>
      <c r="C20" s="517"/>
      <c r="D20" s="517"/>
      <c r="E20" s="517"/>
      <c r="F20" s="517"/>
      <c r="G20" s="517"/>
      <c r="H20" s="517"/>
      <c r="I20" s="517"/>
      <c r="J20" s="517"/>
      <c r="K20" s="49"/>
      <c r="L20" s="48"/>
      <c r="M20" s="35"/>
    </row>
    <row r="21" spans="1:15" ht="15.75">
      <c r="A21" s="218"/>
      <c r="B21" s="50" t="s">
        <v>32</v>
      </c>
      <c r="C21" s="7"/>
      <c r="D21" s="79" t="s">
        <v>46</v>
      </c>
      <c r="E21" s="75"/>
      <c r="F21" s="8"/>
      <c r="G21" s="8"/>
      <c r="H21" s="8"/>
      <c r="I21" s="8"/>
      <c r="J21" s="47"/>
      <c r="K21" s="49"/>
      <c r="L21" s="48"/>
      <c r="M21" s="35"/>
    </row>
    <row r="22" spans="1:15" ht="15.75">
      <c r="A22" s="218"/>
      <c r="B22" s="52"/>
      <c r="C22" s="7"/>
      <c r="D22" s="79"/>
      <c r="E22" s="75"/>
      <c r="F22" s="8"/>
      <c r="G22" s="8"/>
      <c r="H22" s="8"/>
      <c r="I22" s="8"/>
      <c r="J22" s="47"/>
      <c r="K22" s="49"/>
      <c r="L22" s="48"/>
      <c r="M22" s="35"/>
    </row>
    <row r="23" spans="1:15" ht="15.75">
      <c r="A23" s="64"/>
      <c r="B23" s="50" t="s">
        <v>34</v>
      </c>
      <c r="C23" s="7"/>
      <c r="D23" s="79" t="s">
        <v>47</v>
      </c>
      <c r="E23" s="75"/>
      <c r="F23" s="8"/>
      <c r="G23" s="8"/>
      <c r="H23" s="8"/>
      <c r="I23" s="8"/>
      <c r="J23" s="47"/>
      <c r="K23" s="49"/>
      <c r="L23" s="48"/>
      <c r="M23" s="35"/>
    </row>
    <row r="24" spans="1:15" ht="15.75">
      <c r="A24" s="218"/>
      <c r="B24" s="329"/>
      <c r="C24" s="47"/>
      <c r="D24" s="47"/>
      <c r="E24" s="47"/>
      <c r="F24" s="47"/>
      <c r="G24" s="47"/>
      <c r="H24" s="47"/>
      <c r="I24" s="47"/>
      <c r="J24" s="47"/>
      <c r="K24" s="49"/>
      <c r="L24" s="48"/>
      <c r="M24" s="35"/>
    </row>
    <row r="25" spans="1:15">
      <c r="C25" s="7"/>
      <c r="D25" s="7"/>
      <c r="E25" s="7"/>
      <c r="F25" s="7"/>
      <c r="G25" s="7"/>
      <c r="H25" s="7"/>
      <c r="I25" s="7"/>
      <c r="J25" s="7"/>
      <c r="K25" s="7"/>
      <c r="L25" s="7"/>
    </row>
  </sheetData>
  <autoFilter ref="A7:N7">
    <sortState ref="A8:N18">
      <sortCondition ref="K7"/>
    </sortState>
  </autoFilter>
  <dataConsolidate/>
  <mergeCells count="15">
    <mergeCell ref="B20:J20"/>
    <mergeCell ref="A1:L1"/>
    <mergeCell ref="A3:K3"/>
    <mergeCell ref="A5:A6"/>
    <mergeCell ref="B5:B6"/>
    <mergeCell ref="C5:C6"/>
    <mergeCell ref="D5:D6"/>
    <mergeCell ref="E5:E6"/>
    <mergeCell ref="F5:F6"/>
    <mergeCell ref="G5:G6"/>
    <mergeCell ref="K2:N2"/>
    <mergeCell ref="H5:H6"/>
    <mergeCell ref="I5:I6"/>
    <mergeCell ref="K5:K6"/>
    <mergeCell ref="L5:L6"/>
  </mergeCells>
  <conditionalFormatting sqref="M1:N1 M3:N65431">
    <cfRule type="cellIs" dxfId="3" priority="1" stopIfTrue="1" operator="equal">
      <formula>"лично"</formula>
    </cfRule>
    <cfRule type="cellIs" dxfId="2" priority="2" stopIfTrue="1" operator="equal">
      <formula>"в/к"</formula>
    </cfRule>
  </conditionalFormatting>
  <pageMargins left="0.35433070866141736" right="0.26666666666666666" top="0.29333333333333333" bottom="0.59055118110236227" header="0.51181102362204722" footer="0.51181102362204722"/>
  <pageSetup paperSize="9" scale="64" orientation="portrait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</sheetPr>
  <dimension ref="A1:PD75"/>
  <sheetViews>
    <sheetView view="pageLayout" topLeftCell="A12" zoomScaleNormal="100" zoomScaleSheetLayoutView="106" workbookViewId="0">
      <selection sqref="A1:N21"/>
    </sheetView>
  </sheetViews>
  <sheetFormatPr defaultColWidth="13" defaultRowHeight="12.75"/>
  <cols>
    <col min="1" max="1" width="4.5703125" style="67" customWidth="1"/>
    <col min="2" max="2" width="88.85546875" style="7" customWidth="1"/>
    <col min="3" max="3" width="6.7109375" style="58" hidden="1" customWidth="1"/>
    <col min="4" max="4" width="6.140625" style="58" hidden="1" customWidth="1"/>
    <col min="5" max="5" width="5" style="58" hidden="1" customWidth="1"/>
    <col min="6" max="6" width="6.42578125" style="58" hidden="1" customWidth="1"/>
    <col min="7" max="9" width="5.42578125" style="23" hidden="1" customWidth="1"/>
    <col min="10" max="10" width="0.140625" style="23" hidden="1" customWidth="1"/>
    <col min="11" max="11" width="42.28515625" style="23" customWidth="1"/>
    <col min="12" max="12" width="9.140625" style="23" hidden="1" customWidth="1"/>
    <col min="13" max="13" width="9.5703125" style="7" hidden="1" customWidth="1"/>
    <col min="14" max="14" width="5.28515625" style="7" hidden="1" customWidth="1"/>
    <col min="15" max="34" width="13" style="19"/>
    <col min="35" max="95" width="13" style="7"/>
    <col min="96" max="96" width="4.5703125" style="7" customWidth="1"/>
    <col min="97" max="97" width="23.5703125" style="7" customWidth="1"/>
    <col min="98" max="98" width="30.28515625" style="7" customWidth="1"/>
    <col min="99" max="99" width="10.42578125" style="7" customWidth="1"/>
    <col min="100" max="100" width="6.7109375" style="7" bestFit="1" customWidth="1"/>
    <col min="101" max="101" width="6.140625" style="7" customWidth="1"/>
    <col min="102" max="102" width="5" style="7" customWidth="1"/>
    <col min="103" max="103" width="6.42578125" style="7" customWidth="1"/>
    <col min="104" max="106" width="5.42578125" style="7" customWidth="1"/>
    <col min="107" max="107" width="5.28515625" style="7" customWidth="1"/>
    <col min="108" max="108" width="5.42578125" style="7" customWidth="1"/>
    <col min="109" max="109" width="5.7109375" style="7" bestFit="1" customWidth="1"/>
    <col min="110" max="110" width="9.42578125" style="7" customWidth="1"/>
    <col min="111" max="111" width="10.140625" style="7" customWidth="1"/>
    <col min="112" max="112" width="9.140625" style="7" customWidth="1"/>
    <col min="113" max="113" width="9.5703125" style="7" customWidth="1"/>
    <col min="114" max="114" width="5.28515625" style="7" bestFit="1" customWidth="1"/>
    <col min="115" max="115" width="5.140625" style="7" customWidth="1"/>
    <col min="116" max="116" width="7.42578125" style="7" bestFit="1" customWidth="1"/>
    <col min="117" max="117" width="8.5703125" style="7" bestFit="1" customWidth="1"/>
    <col min="118" max="120" width="13.140625" style="7" bestFit="1" customWidth="1"/>
    <col min="121" max="121" width="13" style="7"/>
    <col min="122" max="122" width="29.42578125" style="7" bestFit="1" customWidth="1"/>
    <col min="123" max="351" width="13" style="7"/>
    <col min="352" max="352" width="4.5703125" style="7" customWidth="1"/>
    <col min="353" max="353" width="23.5703125" style="7" customWidth="1"/>
    <col min="354" max="354" width="30.28515625" style="7" customWidth="1"/>
    <col min="355" max="355" width="10.42578125" style="7" customWidth="1"/>
    <col min="356" max="356" width="6.7109375" style="7" bestFit="1" customWidth="1"/>
    <col min="357" max="357" width="6.140625" style="7" customWidth="1"/>
    <col min="358" max="358" width="5" style="7" customWidth="1"/>
    <col min="359" max="359" width="6.42578125" style="7" customWidth="1"/>
    <col min="360" max="362" width="5.42578125" style="7" customWidth="1"/>
    <col min="363" max="363" width="5.28515625" style="7" customWidth="1"/>
    <col min="364" max="364" width="5.42578125" style="7" customWidth="1"/>
    <col min="365" max="365" width="5.7109375" style="7" bestFit="1" customWidth="1"/>
    <col min="366" max="366" width="9.42578125" style="7" customWidth="1"/>
    <col min="367" max="367" width="10.140625" style="7" customWidth="1"/>
    <col min="368" max="368" width="9.140625" style="7" customWidth="1"/>
    <col min="369" max="369" width="9.5703125" style="7" customWidth="1"/>
    <col min="370" max="370" width="5.28515625" style="7" bestFit="1" customWidth="1"/>
    <col min="371" max="371" width="5.140625" style="7" customWidth="1"/>
    <col min="372" max="372" width="7.42578125" style="7" bestFit="1" customWidth="1"/>
    <col min="373" max="373" width="8.5703125" style="7" bestFit="1" customWidth="1"/>
    <col min="374" max="376" width="13.140625" style="7" bestFit="1" customWidth="1"/>
    <col min="377" max="377" width="13" style="7"/>
    <col min="378" max="378" width="29.42578125" style="7" bestFit="1" customWidth="1"/>
    <col min="379" max="607" width="13" style="7"/>
    <col min="608" max="608" width="4.5703125" style="7" customWidth="1"/>
    <col min="609" max="609" width="23.5703125" style="7" customWidth="1"/>
    <col min="610" max="610" width="30.28515625" style="7" customWidth="1"/>
    <col min="611" max="611" width="10.42578125" style="7" customWidth="1"/>
    <col min="612" max="612" width="6.7109375" style="7" bestFit="1" customWidth="1"/>
    <col min="613" max="613" width="6.140625" style="7" customWidth="1"/>
    <col min="614" max="614" width="5" style="7" customWidth="1"/>
    <col min="615" max="615" width="6.42578125" style="7" customWidth="1"/>
    <col min="616" max="618" width="5.42578125" style="7" customWidth="1"/>
    <col min="619" max="619" width="5.28515625" style="7" customWidth="1"/>
    <col min="620" max="620" width="5.42578125" style="7" customWidth="1"/>
    <col min="621" max="621" width="5.7109375" style="7" bestFit="1" customWidth="1"/>
    <col min="622" max="622" width="9.42578125" style="7" customWidth="1"/>
    <col min="623" max="623" width="10.140625" style="7" customWidth="1"/>
    <col min="624" max="624" width="9.140625" style="7" customWidth="1"/>
    <col min="625" max="625" width="9.5703125" style="7" customWidth="1"/>
    <col min="626" max="626" width="5.28515625" style="7" bestFit="1" customWidth="1"/>
    <col min="627" max="627" width="5.140625" style="7" customWidth="1"/>
    <col min="628" max="628" width="7.42578125" style="7" bestFit="1" customWidth="1"/>
    <col min="629" max="629" width="8.5703125" style="7" bestFit="1" customWidth="1"/>
    <col min="630" max="632" width="13.140625" style="7" bestFit="1" customWidth="1"/>
    <col min="633" max="633" width="13" style="7"/>
    <col min="634" max="634" width="29.42578125" style="7" bestFit="1" customWidth="1"/>
    <col min="635" max="863" width="13" style="7"/>
    <col min="864" max="864" width="4.5703125" style="7" customWidth="1"/>
    <col min="865" max="865" width="23.5703125" style="7" customWidth="1"/>
    <col min="866" max="866" width="30.28515625" style="7" customWidth="1"/>
    <col min="867" max="867" width="10.42578125" style="7" customWidth="1"/>
    <col min="868" max="868" width="6.7109375" style="7" bestFit="1" customWidth="1"/>
    <col min="869" max="869" width="6.140625" style="7" customWidth="1"/>
    <col min="870" max="870" width="5" style="7" customWidth="1"/>
    <col min="871" max="871" width="6.42578125" style="7" customWidth="1"/>
    <col min="872" max="874" width="5.42578125" style="7" customWidth="1"/>
    <col min="875" max="875" width="5.28515625" style="7" customWidth="1"/>
    <col min="876" max="876" width="5.42578125" style="7" customWidth="1"/>
    <col min="877" max="877" width="5.7109375" style="7" bestFit="1" customWidth="1"/>
    <col min="878" max="878" width="9.42578125" style="7" customWidth="1"/>
    <col min="879" max="879" width="10.140625" style="7" customWidth="1"/>
    <col min="880" max="880" width="9.140625" style="7" customWidth="1"/>
    <col min="881" max="881" width="9.5703125" style="7" customWidth="1"/>
    <col min="882" max="882" width="5.28515625" style="7" bestFit="1" customWidth="1"/>
    <col min="883" max="883" width="5.140625" style="7" customWidth="1"/>
    <col min="884" max="884" width="7.42578125" style="7" bestFit="1" customWidth="1"/>
    <col min="885" max="885" width="8.5703125" style="7" bestFit="1" customWidth="1"/>
    <col min="886" max="888" width="13.140625" style="7" bestFit="1" customWidth="1"/>
    <col min="889" max="889" width="13" style="7"/>
    <col min="890" max="890" width="29.42578125" style="7" bestFit="1" customWidth="1"/>
    <col min="891" max="1119" width="13" style="7"/>
    <col min="1120" max="1120" width="4.5703125" style="7" customWidth="1"/>
    <col min="1121" max="1121" width="23.5703125" style="7" customWidth="1"/>
    <col min="1122" max="1122" width="30.28515625" style="7" customWidth="1"/>
    <col min="1123" max="1123" width="10.42578125" style="7" customWidth="1"/>
    <col min="1124" max="1124" width="6.7109375" style="7" bestFit="1" customWidth="1"/>
    <col min="1125" max="1125" width="6.140625" style="7" customWidth="1"/>
    <col min="1126" max="1126" width="5" style="7" customWidth="1"/>
    <col min="1127" max="1127" width="6.42578125" style="7" customWidth="1"/>
    <col min="1128" max="1130" width="5.42578125" style="7" customWidth="1"/>
    <col min="1131" max="1131" width="5.28515625" style="7" customWidth="1"/>
    <col min="1132" max="1132" width="5.42578125" style="7" customWidth="1"/>
    <col min="1133" max="1133" width="5.7109375" style="7" bestFit="1" customWidth="1"/>
    <col min="1134" max="1134" width="9.42578125" style="7" customWidth="1"/>
    <col min="1135" max="1135" width="10.140625" style="7" customWidth="1"/>
    <col min="1136" max="1136" width="9.140625" style="7" customWidth="1"/>
    <col min="1137" max="1137" width="9.5703125" style="7" customWidth="1"/>
    <col min="1138" max="1138" width="5.28515625" style="7" bestFit="1" customWidth="1"/>
    <col min="1139" max="1139" width="5.140625" style="7" customWidth="1"/>
    <col min="1140" max="1140" width="7.42578125" style="7" bestFit="1" customWidth="1"/>
    <col min="1141" max="1141" width="8.5703125" style="7" bestFit="1" customWidth="1"/>
    <col min="1142" max="1144" width="13.140625" style="7" bestFit="1" customWidth="1"/>
    <col min="1145" max="1145" width="13" style="7"/>
    <col min="1146" max="1146" width="29.42578125" style="7" bestFit="1" customWidth="1"/>
    <col min="1147" max="1375" width="13" style="7"/>
    <col min="1376" max="1376" width="4.5703125" style="7" customWidth="1"/>
    <col min="1377" max="1377" width="23.5703125" style="7" customWidth="1"/>
    <col min="1378" max="1378" width="30.28515625" style="7" customWidth="1"/>
    <col min="1379" max="1379" width="10.42578125" style="7" customWidth="1"/>
    <col min="1380" max="1380" width="6.7109375" style="7" bestFit="1" customWidth="1"/>
    <col min="1381" max="1381" width="6.140625" style="7" customWidth="1"/>
    <col min="1382" max="1382" width="5" style="7" customWidth="1"/>
    <col min="1383" max="1383" width="6.42578125" style="7" customWidth="1"/>
    <col min="1384" max="1386" width="5.42578125" style="7" customWidth="1"/>
    <col min="1387" max="1387" width="5.28515625" style="7" customWidth="1"/>
    <col min="1388" max="1388" width="5.42578125" style="7" customWidth="1"/>
    <col min="1389" max="1389" width="5.7109375" style="7" bestFit="1" customWidth="1"/>
    <col min="1390" max="1390" width="9.42578125" style="7" customWidth="1"/>
    <col min="1391" max="1391" width="10.140625" style="7" customWidth="1"/>
    <col min="1392" max="1392" width="9.140625" style="7" customWidth="1"/>
    <col min="1393" max="1393" width="9.5703125" style="7" customWidth="1"/>
    <col min="1394" max="1394" width="5.28515625" style="7" bestFit="1" customWidth="1"/>
    <col min="1395" max="1395" width="5.140625" style="7" customWidth="1"/>
    <col min="1396" max="1396" width="7.42578125" style="7" bestFit="1" customWidth="1"/>
    <col min="1397" max="1397" width="8.5703125" style="7" bestFit="1" customWidth="1"/>
    <col min="1398" max="1400" width="13.140625" style="7" bestFit="1" customWidth="1"/>
    <col min="1401" max="1401" width="13" style="7"/>
    <col min="1402" max="1402" width="29.42578125" style="7" bestFit="1" customWidth="1"/>
    <col min="1403" max="1631" width="13" style="7"/>
    <col min="1632" max="1632" width="4.5703125" style="7" customWidth="1"/>
    <col min="1633" max="1633" width="23.5703125" style="7" customWidth="1"/>
    <col min="1634" max="1634" width="30.28515625" style="7" customWidth="1"/>
    <col min="1635" max="1635" width="10.42578125" style="7" customWidth="1"/>
    <col min="1636" max="1636" width="6.7109375" style="7" bestFit="1" customWidth="1"/>
    <col min="1637" max="1637" width="6.140625" style="7" customWidth="1"/>
    <col min="1638" max="1638" width="5" style="7" customWidth="1"/>
    <col min="1639" max="1639" width="6.42578125" style="7" customWidth="1"/>
    <col min="1640" max="1642" width="5.42578125" style="7" customWidth="1"/>
    <col min="1643" max="1643" width="5.28515625" style="7" customWidth="1"/>
    <col min="1644" max="1644" width="5.42578125" style="7" customWidth="1"/>
    <col min="1645" max="1645" width="5.7109375" style="7" bestFit="1" customWidth="1"/>
    <col min="1646" max="1646" width="9.42578125" style="7" customWidth="1"/>
    <col min="1647" max="1647" width="10.140625" style="7" customWidth="1"/>
    <col min="1648" max="1648" width="9.140625" style="7" customWidth="1"/>
    <col min="1649" max="1649" width="9.5703125" style="7" customWidth="1"/>
    <col min="1650" max="1650" width="5.28515625" style="7" bestFit="1" customWidth="1"/>
    <col min="1651" max="1651" width="5.140625" style="7" customWidth="1"/>
    <col min="1652" max="1652" width="7.42578125" style="7" bestFit="1" customWidth="1"/>
    <col min="1653" max="1653" width="8.5703125" style="7" bestFit="1" customWidth="1"/>
    <col min="1654" max="1656" width="13.140625" style="7" bestFit="1" customWidth="1"/>
    <col min="1657" max="1657" width="13" style="7"/>
    <col min="1658" max="1658" width="29.42578125" style="7" bestFit="1" customWidth="1"/>
    <col min="1659" max="1887" width="13" style="7"/>
    <col min="1888" max="1888" width="4.5703125" style="7" customWidth="1"/>
    <col min="1889" max="1889" width="23.5703125" style="7" customWidth="1"/>
    <col min="1890" max="1890" width="30.28515625" style="7" customWidth="1"/>
    <col min="1891" max="1891" width="10.42578125" style="7" customWidth="1"/>
    <col min="1892" max="1892" width="6.7109375" style="7" bestFit="1" customWidth="1"/>
    <col min="1893" max="1893" width="6.140625" style="7" customWidth="1"/>
    <col min="1894" max="1894" width="5" style="7" customWidth="1"/>
    <col min="1895" max="1895" width="6.42578125" style="7" customWidth="1"/>
    <col min="1896" max="1898" width="5.42578125" style="7" customWidth="1"/>
    <col min="1899" max="1899" width="5.28515625" style="7" customWidth="1"/>
    <col min="1900" max="1900" width="5.42578125" style="7" customWidth="1"/>
    <col min="1901" max="1901" width="5.7109375" style="7" bestFit="1" customWidth="1"/>
    <col min="1902" max="1902" width="9.42578125" style="7" customWidth="1"/>
    <col min="1903" max="1903" width="10.140625" style="7" customWidth="1"/>
    <col min="1904" max="1904" width="9.140625" style="7" customWidth="1"/>
    <col min="1905" max="1905" width="9.5703125" style="7" customWidth="1"/>
    <col min="1906" max="1906" width="5.28515625" style="7" bestFit="1" customWidth="1"/>
    <col min="1907" max="1907" width="5.140625" style="7" customWidth="1"/>
    <col min="1908" max="1908" width="7.42578125" style="7" bestFit="1" customWidth="1"/>
    <col min="1909" max="1909" width="8.5703125" style="7" bestFit="1" customWidth="1"/>
    <col min="1910" max="1912" width="13.140625" style="7" bestFit="1" customWidth="1"/>
    <col min="1913" max="1913" width="13" style="7"/>
    <col min="1914" max="1914" width="29.42578125" style="7" bestFit="1" customWidth="1"/>
    <col min="1915" max="2143" width="13" style="7"/>
    <col min="2144" max="2144" width="4.5703125" style="7" customWidth="1"/>
    <col min="2145" max="2145" width="23.5703125" style="7" customWidth="1"/>
    <col min="2146" max="2146" width="30.28515625" style="7" customWidth="1"/>
    <col min="2147" max="2147" width="10.42578125" style="7" customWidth="1"/>
    <col min="2148" max="2148" width="6.7109375" style="7" bestFit="1" customWidth="1"/>
    <col min="2149" max="2149" width="6.140625" style="7" customWidth="1"/>
    <col min="2150" max="2150" width="5" style="7" customWidth="1"/>
    <col min="2151" max="2151" width="6.42578125" style="7" customWidth="1"/>
    <col min="2152" max="2154" width="5.42578125" style="7" customWidth="1"/>
    <col min="2155" max="2155" width="5.28515625" style="7" customWidth="1"/>
    <col min="2156" max="2156" width="5.42578125" style="7" customWidth="1"/>
    <col min="2157" max="2157" width="5.7109375" style="7" bestFit="1" customWidth="1"/>
    <col min="2158" max="2158" width="9.42578125" style="7" customWidth="1"/>
    <col min="2159" max="2159" width="10.140625" style="7" customWidth="1"/>
    <col min="2160" max="2160" width="9.140625" style="7" customWidth="1"/>
    <col min="2161" max="2161" width="9.5703125" style="7" customWidth="1"/>
    <col min="2162" max="2162" width="5.28515625" style="7" bestFit="1" customWidth="1"/>
    <col min="2163" max="2163" width="5.140625" style="7" customWidth="1"/>
    <col min="2164" max="2164" width="7.42578125" style="7" bestFit="1" customWidth="1"/>
    <col min="2165" max="2165" width="8.5703125" style="7" bestFit="1" customWidth="1"/>
    <col min="2166" max="2168" width="13.140625" style="7" bestFit="1" customWidth="1"/>
    <col min="2169" max="2169" width="13" style="7"/>
    <col min="2170" max="2170" width="29.42578125" style="7" bestFit="1" customWidth="1"/>
    <col min="2171" max="2399" width="13" style="7"/>
    <col min="2400" max="2400" width="4.5703125" style="7" customWidth="1"/>
    <col min="2401" max="2401" width="23.5703125" style="7" customWidth="1"/>
    <col min="2402" max="2402" width="30.28515625" style="7" customWidth="1"/>
    <col min="2403" max="2403" width="10.42578125" style="7" customWidth="1"/>
    <col min="2404" max="2404" width="6.7109375" style="7" bestFit="1" customWidth="1"/>
    <col min="2405" max="2405" width="6.140625" style="7" customWidth="1"/>
    <col min="2406" max="2406" width="5" style="7" customWidth="1"/>
    <col min="2407" max="2407" width="6.42578125" style="7" customWidth="1"/>
    <col min="2408" max="2410" width="5.42578125" style="7" customWidth="1"/>
    <col min="2411" max="2411" width="5.28515625" style="7" customWidth="1"/>
    <col min="2412" max="2412" width="5.42578125" style="7" customWidth="1"/>
    <col min="2413" max="2413" width="5.7109375" style="7" bestFit="1" customWidth="1"/>
    <col min="2414" max="2414" width="9.42578125" style="7" customWidth="1"/>
    <col min="2415" max="2415" width="10.140625" style="7" customWidth="1"/>
    <col min="2416" max="2416" width="9.140625" style="7" customWidth="1"/>
    <col min="2417" max="2417" width="9.5703125" style="7" customWidth="1"/>
    <col min="2418" max="2418" width="5.28515625" style="7" bestFit="1" customWidth="1"/>
    <col min="2419" max="2419" width="5.140625" style="7" customWidth="1"/>
    <col min="2420" max="2420" width="7.42578125" style="7" bestFit="1" customWidth="1"/>
    <col min="2421" max="2421" width="8.5703125" style="7" bestFit="1" customWidth="1"/>
    <col min="2422" max="2424" width="13.140625" style="7" bestFit="1" customWidth="1"/>
    <col min="2425" max="2425" width="13" style="7"/>
    <col min="2426" max="2426" width="29.42578125" style="7" bestFit="1" customWidth="1"/>
    <col min="2427" max="2655" width="13" style="7"/>
    <col min="2656" max="2656" width="4.5703125" style="7" customWidth="1"/>
    <col min="2657" max="2657" width="23.5703125" style="7" customWidth="1"/>
    <col min="2658" max="2658" width="30.28515625" style="7" customWidth="1"/>
    <col min="2659" max="2659" width="10.42578125" style="7" customWidth="1"/>
    <col min="2660" max="2660" width="6.7109375" style="7" bestFit="1" customWidth="1"/>
    <col min="2661" max="2661" width="6.140625" style="7" customWidth="1"/>
    <col min="2662" max="2662" width="5" style="7" customWidth="1"/>
    <col min="2663" max="2663" width="6.42578125" style="7" customWidth="1"/>
    <col min="2664" max="2666" width="5.42578125" style="7" customWidth="1"/>
    <col min="2667" max="2667" width="5.28515625" style="7" customWidth="1"/>
    <col min="2668" max="2668" width="5.42578125" style="7" customWidth="1"/>
    <col min="2669" max="2669" width="5.7109375" style="7" bestFit="1" customWidth="1"/>
    <col min="2670" max="2670" width="9.42578125" style="7" customWidth="1"/>
    <col min="2671" max="2671" width="10.140625" style="7" customWidth="1"/>
    <col min="2672" max="2672" width="9.140625" style="7" customWidth="1"/>
    <col min="2673" max="2673" width="9.5703125" style="7" customWidth="1"/>
    <col min="2674" max="2674" width="5.28515625" style="7" bestFit="1" customWidth="1"/>
    <col min="2675" max="2675" width="5.140625" style="7" customWidth="1"/>
    <col min="2676" max="2676" width="7.42578125" style="7" bestFit="1" customWidth="1"/>
    <col min="2677" max="2677" width="8.5703125" style="7" bestFit="1" customWidth="1"/>
    <col min="2678" max="2680" width="13.140625" style="7" bestFit="1" customWidth="1"/>
    <col min="2681" max="2681" width="13" style="7"/>
    <col min="2682" max="2682" width="29.42578125" style="7" bestFit="1" customWidth="1"/>
    <col min="2683" max="2911" width="13" style="7"/>
    <col min="2912" max="2912" width="4.5703125" style="7" customWidth="1"/>
    <col min="2913" max="2913" width="23.5703125" style="7" customWidth="1"/>
    <col min="2914" max="2914" width="30.28515625" style="7" customWidth="1"/>
    <col min="2915" max="2915" width="10.42578125" style="7" customWidth="1"/>
    <col min="2916" max="2916" width="6.7109375" style="7" bestFit="1" customWidth="1"/>
    <col min="2917" max="2917" width="6.140625" style="7" customWidth="1"/>
    <col min="2918" max="2918" width="5" style="7" customWidth="1"/>
    <col min="2919" max="2919" width="6.42578125" style="7" customWidth="1"/>
    <col min="2920" max="2922" width="5.42578125" style="7" customWidth="1"/>
    <col min="2923" max="2923" width="5.28515625" style="7" customWidth="1"/>
    <col min="2924" max="2924" width="5.42578125" style="7" customWidth="1"/>
    <col min="2925" max="2925" width="5.7109375" style="7" bestFit="1" customWidth="1"/>
    <col min="2926" max="2926" width="9.42578125" style="7" customWidth="1"/>
    <col min="2927" max="2927" width="10.140625" style="7" customWidth="1"/>
    <col min="2928" max="2928" width="9.140625" style="7" customWidth="1"/>
    <col min="2929" max="2929" width="9.5703125" style="7" customWidth="1"/>
    <col min="2930" max="2930" width="5.28515625" style="7" bestFit="1" customWidth="1"/>
    <col min="2931" max="2931" width="5.140625" style="7" customWidth="1"/>
    <col min="2932" max="2932" width="7.42578125" style="7" bestFit="1" customWidth="1"/>
    <col min="2933" max="2933" width="8.5703125" style="7" bestFit="1" customWidth="1"/>
    <col min="2934" max="2936" width="13.140625" style="7" bestFit="1" customWidth="1"/>
    <col min="2937" max="2937" width="13" style="7"/>
    <col min="2938" max="2938" width="29.42578125" style="7" bestFit="1" customWidth="1"/>
    <col min="2939" max="3167" width="13" style="7"/>
    <col min="3168" max="3168" width="4.5703125" style="7" customWidth="1"/>
    <col min="3169" max="3169" width="23.5703125" style="7" customWidth="1"/>
    <col min="3170" max="3170" width="30.28515625" style="7" customWidth="1"/>
    <col min="3171" max="3171" width="10.42578125" style="7" customWidth="1"/>
    <col min="3172" max="3172" width="6.7109375" style="7" bestFit="1" customWidth="1"/>
    <col min="3173" max="3173" width="6.140625" style="7" customWidth="1"/>
    <col min="3174" max="3174" width="5" style="7" customWidth="1"/>
    <col min="3175" max="3175" width="6.42578125" style="7" customWidth="1"/>
    <col min="3176" max="3178" width="5.42578125" style="7" customWidth="1"/>
    <col min="3179" max="3179" width="5.28515625" style="7" customWidth="1"/>
    <col min="3180" max="3180" width="5.42578125" style="7" customWidth="1"/>
    <col min="3181" max="3181" width="5.7109375" style="7" bestFit="1" customWidth="1"/>
    <col min="3182" max="3182" width="9.42578125" style="7" customWidth="1"/>
    <col min="3183" max="3183" width="10.140625" style="7" customWidth="1"/>
    <col min="3184" max="3184" width="9.140625" style="7" customWidth="1"/>
    <col min="3185" max="3185" width="9.5703125" style="7" customWidth="1"/>
    <col min="3186" max="3186" width="5.28515625" style="7" bestFit="1" customWidth="1"/>
    <col min="3187" max="3187" width="5.140625" style="7" customWidth="1"/>
    <col min="3188" max="3188" width="7.42578125" style="7" bestFit="1" customWidth="1"/>
    <col min="3189" max="3189" width="8.5703125" style="7" bestFit="1" customWidth="1"/>
    <col min="3190" max="3192" width="13.140625" style="7" bestFit="1" customWidth="1"/>
    <col min="3193" max="3193" width="13" style="7"/>
    <col min="3194" max="3194" width="29.42578125" style="7" bestFit="1" customWidth="1"/>
    <col min="3195" max="3423" width="13" style="7"/>
    <col min="3424" max="3424" width="4.5703125" style="7" customWidth="1"/>
    <col min="3425" max="3425" width="23.5703125" style="7" customWidth="1"/>
    <col min="3426" max="3426" width="30.28515625" style="7" customWidth="1"/>
    <col min="3427" max="3427" width="10.42578125" style="7" customWidth="1"/>
    <col min="3428" max="3428" width="6.7109375" style="7" bestFit="1" customWidth="1"/>
    <col min="3429" max="3429" width="6.140625" style="7" customWidth="1"/>
    <col min="3430" max="3430" width="5" style="7" customWidth="1"/>
    <col min="3431" max="3431" width="6.42578125" style="7" customWidth="1"/>
    <col min="3432" max="3434" width="5.42578125" style="7" customWidth="1"/>
    <col min="3435" max="3435" width="5.28515625" style="7" customWidth="1"/>
    <col min="3436" max="3436" width="5.42578125" style="7" customWidth="1"/>
    <col min="3437" max="3437" width="5.7109375" style="7" bestFit="1" customWidth="1"/>
    <col min="3438" max="3438" width="9.42578125" style="7" customWidth="1"/>
    <col min="3439" max="3439" width="10.140625" style="7" customWidth="1"/>
    <col min="3440" max="3440" width="9.140625" style="7" customWidth="1"/>
    <col min="3441" max="3441" width="9.5703125" style="7" customWidth="1"/>
    <col min="3442" max="3442" width="5.28515625" style="7" bestFit="1" customWidth="1"/>
    <col min="3443" max="3443" width="5.140625" style="7" customWidth="1"/>
    <col min="3444" max="3444" width="7.42578125" style="7" bestFit="1" customWidth="1"/>
    <col min="3445" max="3445" width="8.5703125" style="7" bestFit="1" customWidth="1"/>
    <col min="3446" max="3448" width="13.140625" style="7" bestFit="1" customWidth="1"/>
    <col min="3449" max="3449" width="13" style="7"/>
    <col min="3450" max="3450" width="29.42578125" style="7" bestFit="1" customWidth="1"/>
    <col min="3451" max="3679" width="13" style="7"/>
    <col min="3680" max="3680" width="4.5703125" style="7" customWidth="1"/>
    <col min="3681" max="3681" width="23.5703125" style="7" customWidth="1"/>
    <col min="3682" max="3682" width="30.28515625" style="7" customWidth="1"/>
    <col min="3683" max="3683" width="10.42578125" style="7" customWidth="1"/>
    <col min="3684" max="3684" width="6.7109375" style="7" bestFit="1" customWidth="1"/>
    <col min="3685" max="3685" width="6.140625" style="7" customWidth="1"/>
    <col min="3686" max="3686" width="5" style="7" customWidth="1"/>
    <col min="3687" max="3687" width="6.42578125" style="7" customWidth="1"/>
    <col min="3688" max="3690" width="5.42578125" style="7" customWidth="1"/>
    <col min="3691" max="3691" width="5.28515625" style="7" customWidth="1"/>
    <col min="3692" max="3692" width="5.42578125" style="7" customWidth="1"/>
    <col min="3693" max="3693" width="5.7109375" style="7" bestFit="1" customWidth="1"/>
    <col min="3694" max="3694" width="9.42578125" style="7" customWidth="1"/>
    <col min="3695" max="3695" width="10.140625" style="7" customWidth="1"/>
    <col min="3696" max="3696" width="9.140625" style="7" customWidth="1"/>
    <col min="3697" max="3697" width="9.5703125" style="7" customWidth="1"/>
    <col min="3698" max="3698" width="5.28515625" style="7" bestFit="1" customWidth="1"/>
    <col min="3699" max="3699" width="5.140625" style="7" customWidth="1"/>
    <col min="3700" max="3700" width="7.42578125" style="7" bestFit="1" customWidth="1"/>
    <col min="3701" max="3701" width="8.5703125" style="7" bestFit="1" customWidth="1"/>
    <col min="3702" max="3704" width="13.140625" style="7" bestFit="1" customWidth="1"/>
    <col min="3705" max="3705" width="13" style="7"/>
    <col min="3706" max="3706" width="29.42578125" style="7" bestFit="1" customWidth="1"/>
    <col min="3707" max="3935" width="13" style="7"/>
    <col min="3936" max="3936" width="4.5703125" style="7" customWidth="1"/>
    <col min="3937" max="3937" width="23.5703125" style="7" customWidth="1"/>
    <col min="3938" max="3938" width="30.28515625" style="7" customWidth="1"/>
    <col min="3939" max="3939" width="10.42578125" style="7" customWidth="1"/>
    <col min="3940" max="3940" width="6.7109375" style="7" bestFit="1" customWidth="1"/>
    <col min="3941" max="3941" width="6.140625" style="7" customWidth="1"/>
    <col min="3942" max="3942" width="5" style="7" customWidth="1"/>
    <col min="3943" max="3943" width="6.42578125" style="7" customWidth="1"/>
    <col min="3944" max="3946" width="5.42578125" style="7" customWidth="1"/>
    <col min="3947" max="3947" width="5.28515625" style="7" customWidth="1"/>
    <col min="3948" max="3948" width="5.42578125" style="7" customWidth="1"/>
    <col min="3949" max="3949" width="5.7109375" style="7" bestFit="1" customWidth="1"/>
    <col min="3950" max="3950" width="9.42578125" style="7" customWidth="1"/>
    <col min="3951" max="3951" width="10.140625" style="7" customWidth="1"/>
    <col min="3952" max="3952" width="9.140625" style="7" customWidth="1"/>
    <col min="3953" max="3953" width="9.5703125" style="7" customWidth="1"/>
    <col min="3954" max="3954" width="5.28515625" style="7" bestFit="1" customWidth="1"/>
    <col min="3955" max="3955" width="5.140625" style="7" customWidth="1"/>
    <col min="3956" max="3956" width="7.42578125" style="7" bestFit="1" customWidth="1"/>
    <col min="3957" max="3957" width="8.5703125" style="7" bestFit="1" customWidth="1"/>
    <col min="3958" max="3960" width="13.140625" style="7" bestFit="1" customWidth="1"/>
    <col min="3961" max="3961" width="13" style="7"/>
    <col min="3962" max="3962" width="29.42578125" style="7" bestFit="1" customWidth="1"/>
    <col min="3963" max="4191" width="13" style="7"/>
    <col min="4192" max="4192" width="4.5703125" style="7" customWidth="1"/>
    <col min="4193" max="4193" width="23.5703125" style="7" customWidth="1"/>
    <col min="4194" max="4194" width="30.28515625" style="7" customWidth="1"/>
    <col min="4195" max="4195" width="10.42578125" style="7" customWidth="1"/>
    <col min="4196" max="4196" width="6.7109375" style="7" bestFit="1" customWidth="1"/>
    <col min="4197" max="4197" width="6.140625" style="7" customWidth="1"/>
    <col min="4198" max="4198" width="5" style="7" customWidth="1"/>
    <col min="4199" max="4199" width="6.42578125" style="7" customWidth="1"/>
    <col min="4200" max="4202" width="5.42578125" style="7" customWidth="1"/>
    <col min="4203" max="4203" width="5.28515625" style="7" customWidth="1"/>
    <col min="4204" max="4204" width="5.42578125" style="7" customWidth="1"/>
    <col min="4205" max="4205" width="5.7109375" style="7" bestFit="1" customWidth="1"/>
    <col min="4206" max="4206" width="9.42578125" style="7" customWidth="1"/>
    <col min="4207" max="4207" width="10.140625" style="7" customWidth="1"/>
    <col min="4208" max="4208" width="9.140625" style="7" customWidth="1"/>
    <col min="4209" max="4209" width="9.5703125" style="7" customWidth="1"/>
    <col min="4210" max="4210" width="5.28515625" style="7" bestFit="1" customWidth="1"/>
    <col min="4211" max="4211" width="5.140625" style="7" customWidth="1"/>
    <col min="4212" max="4212" width="7.42578125" style="7" bestFit="1" customWidth="1"/>
    <col min="4213" max="4213" width="8.5703125" style="7" bestFit="1" customWidth="1"/>
    <col min="4214" max="4216" width="13.140625" style="7" bestFit="1" customWidth="1"/>
    <col min="4217" max="4217" width="13" style="7"/>
    <col min="4218" max="4218" width="29.42578125" style="7" bestFit="1" customWidth="1"/>
    <col min="4219" max="4447" width="13" style="7"/>
    <col min="4448" max="4448" width="4.5703125" style="7" customWidth="1"/>
    <col min="4449" max="4449" width="23.5703125" style="7" customWidth="1"/>
    <col min="4450" max="4450" width="30.28515625" style="7" customWidth="1"/>
    <col min="4451" max="4451" width="10.42578125" style="7" customWidth="1"/>
    <col min="4452" max="4452" width="6.7109375" style="7" bestFit="1" customWidth="1"/>
    <col min="4453" max="4453" width="6.140625" style="7" customWidth="1"/>
    <col min="4454" max="4454" width="5" style="7" customWidth="1"/>
    <col min="4455" max="4455" width="6.42578125" style="7" customWidth="1"/>
    <col min="4456" max="4458" width="5.42578125" style="7" customWidth="1"/>
    <col min="4459" max="4459" width="5.28515625" style="7" customWidth="1"/>
    <col min="4460" max="4460" width="5.42578125" style="7" customWidth="1"/>
    <col min="4461" max="4461" width="5.7109375" style="7" bestFit="1" customWidth="1"/>
    <col min="4462" max="4462" width="9.42578125" style="7" customWidth="1"/>
    <col min="4463" max="4463" width="10.140625" style="7" customWidth="1"/>
    <col min="4464" max="4464" width="9.140625" style="7" customWidth="1"/>
    <col min="4465" max="4465" width="9.5703125" style="7" customWidth="1"/>
    <col min="4466" max="4466" width="5.28515625" style="7" bestFit="1" customWidth="1"/>
    <col min="4467" max="4467" width="5.140625" style="7" customWidth="1"/>
    <col min="4468" max="4468" width="7.42578125" style="7" bestFit="1" customWidth="1"/>
    <col min="4469" max="4469" width="8.5703125" style="7" bestFit="1" customWidth="1"/>
    <col min="4470" max="4472" width="13.140625" style="7" bestFit="1" customWidth="1"/>
    <col min="4473" max="4473" width="13" style="7"/>
    <col min="4474" max="4474" width="29.42578125" style="7" bestFit="1" customWidth="1"/>
    <col min="4475" max="4703" width="13" style="7"/>
    <col min="4704" max="4704" width="4.5703125" style="7" customWidth="1"/>
    <col min="4705" max="4705" width="23.5703125" style="7" customWidth="1"/>
    <col min="4706" max="4706" width="30.28515625" style="7" customWidth="1"/>
    <col min="4707" max="4707" width="10.42578125" style="7" customWidth="1"/>
    <col min="4708" max="4708" width="6.7109375" style="7" bestFit="1" customWidth="1"/>
    <col min="4709" max="4709" width="6.140625" style="7" customWidth="1"/>
    <col min="4710" max="4710" width="5" style="7" customWidth="1"/>
    <col min="4711" max="4711" width="6.42578125" style="7" customWidth="1"/>
    <col min="4712" max="4714" width="5.42578125" style="7" customWidth="1"/>
    <col min="4715" max="4715" width="5.28515625" style="7" customWidth="1"/>
    <col min="4716" max="4716" width="5.42578125" style="7" customWidth="1"/>
    <col min="4717" max="4717" width="5.7109375" style="7" bestFit="1" customWidth="1"/>
    <col min="4718" max="4718" width="9.42578125" style="7" customWidth="1"/>
    <col min="4719" max="4719" width="10.140625" style="7" customWidth="1"/>
    <col min="4720" max="4720" width="9.140625" style="7" customWidth="1"/>
    <col min="4721" max="4721" width="9.5703125" style="7" customWidth="1"/>
    <col min="4722" max="4722" width="5.28515625" style="7" bestFit="1" customWidth="1"/>
    <col min="4723" max="4723" width="5.140625" style="7" customWidth="1"/>
    <col min="4724" max="4724" width="7.42578125" style="7" bestFit="1" customWidth="1"/>
    <col min="4725" max="4725" width="8.5703125" style="7" bestFit="1" customWidth="1"/>
    <col min="4726" max="4728" width="13.140625" style="7" bestFit="1" customWidth="1"/>
    <col min="4729" max="4729" width="13" style="7"/>
    <col min="4730" max="4730" width="29.42578125" style="7" bestFit="1" customWidth="1"/>
    <col min="4731" max="4959" width="13" style="7"/>
    <col min="4960" max="4960" width="4.5703125" style="7" customWidth="1"/>
    <col min="4961" max="4961" width="23.5703125" style="7" customWidth="1"/>
    <col min="4962" max="4962" width="30.28515625" style="7" customWidth="1"/>
    <col min="4963" max="4963" width="10.42578125" style="7" customWidth="1"/>
    <col min="4964" max="4964" width="6.7109375" style="7" bestFit="1" customWidth="1"/>
    <col min="4965" max="4965" width="6.140625" style="7" customWidth="1"/>
    <col min="4966" max="4966" width="5" style="7" customWidth="1"/>
    <col min="4967" max="4967" width="6.42578125" style="7" customWidth="1"/>
    <col min="4968" max="4970" width="5.42578125" style="7" customWidth="1"/>
    <col min="4971" max="4971" width="5.28515625" style="7" customWidth="1"/>
    <col min="4972" max="4972" width="5.42578125" style="7" customWidth="1"/>
    <col min="4973" max="4973" width="5.7109375" style="7" bestFit="1" customWidth="1"/>
    <col min="4974" max="4974" width="9.42578125" style="7" customWidth="1"/>
    <col min="4975" max="4975" width="10.140625" style="7" customWidth="1"/>
    <col min="4976" max="4976" width="9.140625" style="7" customWidth="1"/>
    <col min="4977" max="4977" width="9.5703125" style="7" customWidth="1"/>
    <col min="4978" max="4978" width="5.28515625" style="7" bestFit="1" customWidth="1"/>
    <col min="4979" max="4979" width="5.140625" style="7" customWidth="1"/>
    <col min="4980" max="4980" width="7.42578125" style="7" bestFit="1" customWidth="1"/>
    <col min="4981" max="4981" width="8.5703125" style="7" bestFit="1" customWidth="1"/>
    <col min="4982" max="4984" width="13.140625" style="7" bestFit="1" customWidth="1"/>
    <col min="4985" max="4985" width="13" style="7"/>
    <col min="4986" max="4986" width="29.42578125" style="7" bestFit="1" customWidth="1"/>
    <col min="4987" max="5215" width="13" style="7"/>
    <col min="5216" max="5216" width="4.5703125" style="7" customWidth="1"/>
    <col min="5217" max="5217" width="23.5703125" style="7" customWidth="1"/>
    <col min="5218" max="5218" width="30.28515625" style="7" customWidth="1"/>
    <col min="5219" max="5219" width="10.42578125" style="7" customWidth="1"/>
    <col min="5220" max="5220" width="6.7109375" style="7" bestFit="1" customWidth="1"/>
    <col min="5221" max="5221" width="6.140625" style="7" customWidth="1"/>
    <col min="5222" max="5222" width="5" style="7" customWidth="1"/>
    <col min="5223" max="5223" width="6.42578125" style="7" customWidth="1"/>
    <col min="5224" max="5226" width="5.42578125" style="7" customWidth="1"/>
    <col min="5227" max="5227" width="5.28515625" style="7" customWidth="1"/>
    <col min="5228" max="5228" width="5.42578125" style="7" customWidth="1"/>
    <col min="5229" max="5229" width="5.7109375" style="7" bestFit="1" customWidth="1"/>
    <col min="5230" max="5230" width="9.42578125" style="7" customWidth="1"/>
    <col min="5231" max="5231" width="10.140625" style="7" customWidth="1"/>
    <col min="5232" max="5232" width="9.140625" style="7" customWidth="1"/>
    <col min="5233" max="5233" width="9.5703125" style="7" customWidth="1"/>
    <col min="5234" max="5234" width="5.28515625" style="7" bestFit="1" customWidth="1"/>
    <col min="5235" max="5235" width="5.140625" style="7" customWidth="1"/>
    <col min="5236" max="5236" width="7.42578125" style="7" bestFit="1" customWidth="1"/>
    <col min="5237" max="5237" width="8.5703125" style="7" bestFit="1" customWidth="1"/>
    <col min="5238" max="5240" width="13.140625" style="7" bestFit="1" customWidth="1"/>
    <col min="5241" max="5241" width="13" style="7"/>
    <col min="5242" max="5242" width="29.42578125" style="7" bestFit="1" customWidth="1"/>
    <col min="5243" max="5471" width="13" style="7"/>
    <col min="5472" max="5472" width="4.5703125" style="7" customWidth="1"/>
    <col min="5473" max="5473" width="23.5703125" style="7" customWidth="1"/>
    <col min="5474" max="5474" width="30.28515625" style="7" customWidth="1"/>
    <col min="5475" max="5475" width="10.42578125" style="7" customWidth="1"/>
    <col min="5476" max="5476" width="6.7109375" style="7" bestFit="1" customWidth="1"/>
    <col min="5477" max="5477" width="6.140625" style="7" customWidth="1"/>
    <col min="5478" max="5478" width="5" style="7" customWidth="1"/>
    <col min="5479" max="5479" width="6.42578125" style="7" customWidth="1"/>
    <col min="5480" max="5482" width="5.42578125" style="7" customWidth="1"/>
    <col min="5483" max="5483" width="5.28515625" style="7" customWidth="1"/>
    <col min="5484" max="5484" width="5.42578125" style="7" customWidth="1"/>
    <col min="5485" max="5485" width="5.7109375" style="7" bestFit="1" customWidth="1"/>
    <col min="5486" max="5486" width="9.42578125" style="7" customWidth="1"/>
    <col min="5487" max="5487" width="10.140625" style="7" customWidth="1"/>
    <col min="5488" max="5488" width="9.140625" style="7" customWidth="1"/>
    <col min="5489" max="5489" width="9.5703125" style="7" customWidth="1"/>
    <col min="5490" max="5490" width="5.28515625" style="7" bestFit="1" customWidth="1"/>
    <col min="5491" max="5491" width="5.140625" style="7" customWidth="1"/>
    <col min="5492" max="5492" width="7.42578125" style="7" bestFit="1" customWidth="1"/>
    <col min="5493" max="5493" width="8.5703125" style="7" bestFit="1" customWidth="1"/>
    <col min="5494" max="5496" width="13.140625" style="7" bestFit="1" customWidth="1"/>
    <col min="5497" max="5497" width="13" style="7"/>
    <col min="5498" max="5498" width="29.42578125" style="7" bestFit="1" customWidth="1"/>
    <col min="5499" max="5727" width="13" style="7"/>
    <col min="5728" max="5728" width="4.5703125" style="7" customWidth="1"/>
    <col min="5729" max="5729" width="23.5703125" style="7" customWidth="1"/>
    <col min="5730" max="5730" width="30.28515625" style="7" customWidth="1"/>
    <col min="5731" max="5731" width="10.42578125" style="7" customWidth="1"/>
    <col min="5732" max="5732" width="6.7109375" style="7" bestFit="1" customWidth="1"/>
    <col min="5733" max="5733" width="6.140625" style="7" customWidth="1"/>
    <col min="5734" max="5734" width="5" style="7" customWidth="1"/>
    <col min="5735" max="5735" width="6.42578125" style="7" customWidth="1"/>
    <col min="5736" max="5738" width="5.42578125" style="7" customWidth="1"/>
    <col min="5739" max="5739" width="5.28515625" style="7" customWidth="1"/>
    <col min="5740" max="5740" width="5.42578125" style="7" customWidth="1"/>
    <col min="5741" max="5741" width="5.7109375" style="7" bestFit="1" customWidth="1"/>
    <col min="5742" max="5742" width="9.42578125" style="7" customWidth="1"/>
    <col min="5743" max="5743" width="10.140625" style="7" customWidth="1"/>
    <col min="5744" max="5744" width="9.140625" style="7" customWidth="1"/>
    <col min="5745" max="5745" width="9.5703125" style="7" customWidth="1"/>
    <col min="5746" max="5746" width="5.28515625" style="7" bestFit="1" customWidth="1"/>
    <col min="5747" max="5747" width="5.140625" style="7" customWidth="1"/>
    <col min="5748" max="5748" width="7.42578125" style="7" bestFit="1" customWidth="1"/>
    <col min="5749" max="5749" width="8.5703125" style="7" bestFit="1" customWidth="1"/>
    <col min="5750" max="5752" width="13.140625" style="7" bestFit="1" customWidth="1"/>
    <col min="5753" max="5753" width="13" style="7"/>
    <col min="5754" max="5754" width="29.42578125" style="7" bestFit="1" customWidth="1"/>
    <col min="5755" max="5983" width="13" style="7"/>
    <col min="5984" max="5984" width="4.5703125" style="7" customWidth="1"/>
    <col min="5985" max="5985" width="23.5703125" style="7" customWidth="1"/>
    <col min="5986" max="5986" width="30.28515625" style="7" customWidth="1"/>
    <col min="5987" max="5987" width="10.42578125" style="7" customWidth="1"/>
    <col min="5988" max="5988" width="6.7109375" style="7" bestFit="1" customWidth="1"/>
    <col min="5989" max="5989" width="6.140625" style="7" customWidth="1"/>
    <col min="5990" max="5990" width="5" style="7" customWidth="1"/>
    <col min="5991" max="5991" width="6.42578125" style="7" customWidth="1"/>
    <col min="5992" max="5994" width="5.42578125" style="7" customWidth="1"/>
    <col min="5995" max="5995" width="5.28515625" style="7" customWidth="1"/>
    <col min="5996" max="5996" width="5.42578125" style="7" customWidth="1"/>
    <col min="5997" max="5997" width="5.7109375" style="7" bestFit="1" customWidth="1"/>
    <col min="5998" max="5998" width="9.42578125" style="7" customWidth="1"/>
    <col min="5999" max="5999" width="10.140625" style="7" customWidth="1"/>
    <col min="6000" max="6000" width="9.140625" style="7" customWidth="1"/>
    <col min="6001" max="6001" width="9.5703125" style="7" customWidth="1"/>
    <col min="6002" max="6002" width="5.28515625" style="7" bestFit="1" customWidth="1"/>
    <col min="6003" max="6003" width="5.140625" style="7" customWidth="1"/>
    <col min="6004" max="6004" width="7.42578125" style="7" bestFit="1" customWidth="1"/>
    <col min="6005" max="6005" width="8.5703125" style="7" bestFit="1" customWidth="1"/>
    <col min="6006" max="6008" width="13.140625" style="7" bestFit="1" customWidth="1"/>
    <col min="6009" max="6009" width="13" style="7"/>
    <col min="6010" max="6010" width="29.42578125" style="7" bestFit="1" customWidth="1"/>
    <col min="6011" max="6239" width="13" style="7"/>
    <col min="6240" max="6240" width="4.5703125" style="7" customWidth="1"/>
    <col min="6241" max="6241" width="23.5703125" style="7" customWidth="1"/>
    <col min="6242" max="6242" width="30.28515625" style="7" customWidth="1"/>
    <col min="6243" max="6243" width="10.42578125" style="7" customWidth="1"/>
    <col min="6244" max="6244" width="6.7109375" style="7" bestFit="1" customWidth="1"/>
    <col min="6245" max="6245" width="6.140625" style="7" customWidth="1"/>
    <col min="6246" max="6246" width="5" style="7" customWidth="1"/>
    <col min="6247" max="6247" width="6.42578125" style="7" customWidth="1"/>
    <col min="6248" max="6250" width="5.42578125" style="7" customWidth="1"/>
    <col min="6251" max="6251" width="5.28515625" style="7" customWidth="1"/>
    <col min="6252" max="6252" width="5.42578125" style="7" customWidth="1"/>
    <col min="6253" max="6253" width="5.7109375" style="7" bestFit="1" customWidth="1"/>
    <col min="6254" max="6254" width="9.42578125" style="7" customWidth="1"/>
    <col min="6255" max="6255" width="10.140625" style="7" customWidth="1"/>
    <col min="6256" max="6256" width="9.140625" style="7" customWidth="1"/>
    <col min="6257" max="6257" width="9.5703125" style="7" customWidth="1"/>
    <col min="6258" max="6258" width="5.28515625" style="7" bestFit="1" customWidth="1"/>
    <col min="6259" max="6259" width="5.140625" style="7" customWidth="1"/>
    <col min="6260" max="6260" width="7.42578125" style="7" bestFit="1" customWidth="1"/>
    <col min="6261" max="6261" width="8.5703125" style="7" bestFit="1" customWidth="1"/>
    <col min="6262" max="6264" width="13.140625" style="7" bestFit="1" customWidth="1"/>
    <col min="6265" max="6265" width="13" style="7"/>
    <col min="6266" max="6266" width="29.42578125" style="7" bestFit="1" customWidth="1"/>
    <col min="6267" max="16384" width="13" style="7"/>
  </cols>
  <sheetData>
    <row r="1" spans="1:420" ht="18.600000000000001" customHeight="1">
      <c r="A1" s="383" t="s">
        <v>53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420" ht="45.6" customHeight="1">
      <c r="A2" s="61"/>
      <c r="B2" s="72" t="s">
        <v>54</v>
      </c>
      <c r="C2" s="72"/>
      <c r="D2" s="72"/>
      <c r="E2" s="72"/>
      <c r="F2" s="72"/>
      <c r="G2" s="72"/>
      <c r="H2" s="72"/>
      <c r="I2" s="72"/>
      <c r="J2" s="72"/>
      <c r="K2" s="515" t="s">
        <v>2</v>
      </c>
      <c r="L2" s="515"/>
      <c r="M2" s="515"/>
      <c r="N2" s="515"/>
    </row>
    <row r="3" spans="1:420" ht="25.9" customHeight="1">
      <c r="A3" s="387" t="s">
        <v>272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254"/>
    </row>
    <row r="4" spans="1:420" ht="16.149999999999999" customHeight="1">
      <c r="A4" s="62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420" ht="30" customHeight="1">
      <c r="A5" s="388"/>
      <c r="B5" s="390" t="s">
        <v>278</v>
      </c>
      <c r="C5" s="392" t="s">
        <v>15</v>
      </c>
      <c r="D5" s="392" t="s">
        <v>16</v>
      </c>
      <c r="E5" s="392" t="s">
        <v>17</v>
      </c>
      <c r="F5" s="392" t="s">
        <v>18</v>
      </c>
      <c r="G5" s="392" t="s">
        <v>19</v>
      </c>
      <c r="H5" s="392" t="s">
        <v>20</v>
      </c>
      <c r="I5" s="392" t="s">
        <v>21</v>
      </c>
      <c r="J5" s="60"/>
      <c r="K5" s="390" t="s">
        <v>1</v>
      </c>
      <c r="L5" s="384" t="s">
        <v>4</v>
      </c>
      <c r="M5" s="24" t="s">
        <v>22</v>
      </c>
      <c r="N5" s="25" t="s">
        <v>23</v>
      </c>
    </row>
    <row r="6" spans="1:420" ht="16.5" hidden="1" customHeight="1">
      <c r="A6" s="389"/>
      <c r="B6" s="391"/>
      <c r="C6" s="393"/>
      <c r="D6" s="393"/>
      <c r="E6" s="393"/>
      <c r="F6" s="393"/>
      <c r="G6" s="393"/>
      <c r="H6" s="393"/>
      <c r="I6" s="393"/>
      <c r="K6" s="391"/>
      <c r="L6" s="385"/>
      <c r="M6" s="29"/>
      <c r="N6" s="19"/>
    </row>
    <row r="7" spans="1:420" ht="16.5" customHeight="1">
      <c r="A7" s="70"/>
      <c r="B7" s="63"/>
      <c r="C7" s="110"/>
      <c r="D7" s="110"/>
      <c r="E7" s="110"/>
      <c r="F7" s="110"/>
      <c r="G7" s="110"/>
      <c r="H7" s="110"/>
      <c r="I7" s="110"/>
      <c r="J7" s="60"/>
      <c r="K7" s="211"/>
      <c r="L7" s="217"/>
      <c r="M7" s="29"/>
      <c r="N7" s="19"/>
    </row>
    <row r="8" spans="1:420" s="34" customFormat="1" ht="56.85" customHeight="1">
      <c r="A8" s="63"/>
      <c r="B8" s="197" t="s">
        <v>143</v>
      </c>
      <c r="C8" s="63"/>
      <c r="D8" s="63"/>
      <c r="E8" s="63"/>
      <c r="F8" s="63"/>
      <c r="G8" s="63"/>
      <c r="H8" s="63"/>
      <c r="I8" s="63"/>
      <c r="J8" s="63"/>
      <c r="K8" s="341">
        <v>1</v>
      </c>
      <c r="L8" s="30" t="e">
        <f>IF(N8="",#REF!/MIN(#REF!)*100,"в\к")</f>
        <v>#REF!</v>
      </c>
      <c r="M8" s="31"/>
      <c r="N8" s="19"/>
      <c r="O8" s="33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</row>
    <row r="9" spans="1:420" s="37" customFormat="1" ht="56.85" customHeight="1">
      <c r="A9" s="63"/>
      <c r="B9" s="195" t="s">
        <v>78</v>
      </c>
      <c r="C9" s="63"/>
      <c r="D9" s="63"/>
      <c r="E9" s="63"/>
      <c r="F9" s="63"/>
      <c r="G9" s="63"/>
      <c r="H9" s="63"/>
      <c r="I9" s="63"/>
      <c r="J9" s="63"/>
      <c r="K9" s="341">
        <v>2</v>
      </c>
      <c r="L9" s="30" t="e">
        <f>IF(N9="",#REF!/MIN(#REF!)*100,"в\к")</f>
        <v>#REF!</v>
      </c>
      <c r="M9" s="31"/>
      <c r="N9" s="19"/>
      <c r="O9" s="33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</row>
    <row r="10" spans="1:420" ht="56.85" customHeight="1">
      <c r="A10" s="63"/>
      <c r="B10" s="195" t="s">
        <v>79</v>
      </c>
      <c r="C10" s="63"/>
      <c r="D10" s="63"/>
      <c r="E10" s="63"/>
      <c r="F10" s="63"/>
      <c r="G10" s="63"/>
      <c r="H10" s="63"/>
      <c r="I10" s="63"/>
      <c r="J10" s="63"/>
      <c r="K10" s="341">
        <v>3</v>
      </c>
      <c r="L10" s="30" t="e">
        <f>IF(N10="",#REF!/MIN(#REF!)*100,"в\к")</f>
        <v>#REF!</v>
      </c>
      <c r="M10" s="35"/>
      <c r="N10" s="19"/>
      <c r="O10" s="33"/>
    </row>
    <row r="11" spans="1:420" s="39" customFormat="1" ht="56.85" customHeight="1">
      <c r="A11" s="63"/>
      <c r="B11" s="195" t="s">
        <v>82</v>
      </c>
      <c r="C11" s="63"/>
      <c r="D11" s="63"/>
      <c r="E11" s="63"/>
      <c r="F11" s="63"/>
      <c r="G11" s="63"/>
      <c r="H11" s="63"/>
      <c r="I11" s="63"/>
      <c r="J11" s="63"/>
      <c r="K11" s="341">
        <v>4</v>
      </c>
      <c r="L11" s="30" t="e">
        <f>IF(N11="",#REF!/MIN(#REF!)*100,"в\к")</f>
        <v>#REF!</v>
      </c>
      <c r="M11" s="31"/>
      <c r="N11" s="19"/>
      <c r="O11" s="2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420" s="19" customFormat="1" ht="56.85" customHeight="1">
      <c r="A12" s="63"/>
      <c r="B12" s="195" t="s">
        <v>75</v>
      </c>
      <c r="C12" s="63"/>
      <c r="D12" s="63"/>
      <c r="E12" s="63"/>
      <c r="F12" s="63"/>
      <c r="G12" s="63"/>
      <c r="H12" s="63"/>
      <c r="I12" s="63"/>
      <c r="J12" s="63"/>
      <c r="K12" s="341">
        <v>4</v>
      </c>
      <c r="L12" s="30" t="e">
        <f>IF(N12="",#REF!/MIN(#REF!)*100,"в\к")</f>
        <v>#REF!</v>
      </c>
      <c r="M12" s="35"/>
      <c r="O12" s="29"/>
    </row>
    <row r="13" spans="1:420" ht="56.85" customHeight="1">
      <c r="A13" s="63"/>
      <c r="B13" s="195" t="s">
        <v>81</v>
      </c>
      <c r="C13" s="63"/>
      <c r="D13" s="63"/>
      <c r="E13" s="63"/>
      <c r="F13" s="63"/>
      <c r="G13" s="63"/>
      <c r="H13" s="63"/>
      <c r="I13" s="63"/>
      <c r="J13" s="63"/>
      <c r="K13" s="341">
        <v>4</v>
      </c>
      <c r="L13" s="30" t="e">
        <f>IF(N13="",#REF!/MIN(#REF!)*100,"в\к")</f>
        <v>#REF!</v>
      </c>
      <c r="M13" s="31"/>
      <c r="N13" s="19"/>
      <c r="O13" s="33"/>
    </row>
    <row r="14" spans="1:420" ht="56.85" customHeight="1">
      <c r="A14" s="63"/>
      <c r="B14" s="195" t="s">
        <v>77</v>
      </c>
      <c r="C14" s="63"/>
      <c r="D14" s="63"/>
      <c r="E14" s="63"/>
      <c r="F14" s="63"/>
      <c r="G14" s="63"/>
      <c r="H14" s="63"/>
      <c r="I14" s="63"/>
      <c r="J14" s="63"/>
      <c r="K14" s="341">
        <v>4</v>
      </c>
      <c r="L14" s="30" t="e">
        <f>IF(N14="",#REF!/MIN(#REF!)*100,"в\к")</f>
        <v>#REF!</v>
      </c>
      <c r="M14" s="31"/>
      <c r="N14" s="19"/>
    </row>
    <row r="15" spans="1:420" ht="56.85" customHeight="1">
      <c r="A15" s="63"/>
      <c r="B15" s="195" t="s">
        <v>76</v>
      </c>
      <c r="C15" s="63"/>
      <c r="D15" s="63"/>
      <c r="E15" s="63"/>
      <c r="F15" s="63"/>
      <c r="G15" s="63"/>
      <c r="H15" s="63"/>
      <c r="I15" s="63"/>
      <c r="J15" s="63"/>
      <c r="K15" s="341">
        <v>4</v>
      </c>
      <c r="L15" s="30" t="e">
        <f>IF(N15="",#REF!/MIN(#REF!)*100,"в\к")</f>
        <v>#REF!</v>
      </c>
      <c r="M15" s="31"/>
      <c r="N15" s="19"/>
      <c r="O15" s="29"/>
    </row>
    <row r="16" spans="1:420" ht="13.5" customHeight="1">
      <c r="A16" s="64"/>
      <c r="B16" s="45"/>
      <c r="C16" s="47"/>
      <c r="D16" s="47"/>
      <c r="E16" s="47"/>
      <c r="F16" s="47"/>
      <c r="G16" s="47"/>
      <c r="H16" s="47"/>
      <c r="I16" s="47"/>
      <c r="J16" s="47"/>
      <c r="K16" s="49"/>
      <c r="L16" s="48"/>
      <c r="M16" s="35"/>
    </row>
    <row r="17" spans="1:13" ht="15.75">
      <c r="A17" s="64"/>
      <c r="B17" s="327"/>
      <c r="C17" s="47"/>
      <c r="D17" s="47"/>
      <c r="E17" s="47"/>
      <c r="F17" s="47"/>
      <c r="G17" s="47"/>
      <c r="H17" s="47"/>
      <c r="I17" s="47"/>
      <c r="J17" s="47"/>
      <c r="K17" s="49"/>
      <c r="L17" s="48"/>
      <c r="M17" s="35"/>
    </row>
    <row r="18" spans="1:13" ht="28.5" customHeight="1">
      <c r="A18" s="64"/>
      <c r="B18" s="50" t="s">
        <v>32</v>
      </c>
      <c r="C18" s="50" t="s">
        <v>32</v>
      </c>
      <c r="D18" s="50" t="s">
        <v>32</v>
      </c>
      <c r="E18" s="50" t="s">
        <v>32</v>
      </c>
      <c r="F18" s="50" t="s">
        <v>32</v>
      </c>
      <c r="G18" s="50" t="s">
        <v>32</v>
      </c>
      <c r="H18" s="50" t="s">
        <v>32</v>
      </c>
      <c r="I18" s="50" t="s">
        <v>32</v>
      </c>
      <c r="J18" s="50" t="s">
        <v>32</v>
      </c>
      <c r="K18" s="49"/>
      <c r="L18" s="48"/>
      <c r="M18" s="35"/>
    </row>
    <row r="19" spans="1:13" ht="15.75">
      <c r="A19" s="218"/>
      <c r="B19" s="52"/>
      <c r="C19" s="52"/>
      <c r="D19" s="52"/>
      <c r="E19" s="52"/>
      <c r="F19" s="52"/>
      <c r="G19" s="52"/>
      <c r="H19" s="52"/>
      <c r="I19" s="52"/>
      <c r="J19" s="52"/>
      <c r="K19" s="49"/>
      <c r="L19" s="48"/>
      <c r="M19" s="35"/>
    </row>
    <row r="20" spans="1:13" ht="15.75">
      <c r="A20" s="218"/>
      <c r="B20" s="50" t="s">
        <v>34</v>
      </c>
      <c r="C20" s="50" t="s">
        <v>34</v>
      </c>
      <c r="D20" s="50" t="s">
        <v>34</v>
      </c>
      <c r="E20" s="50" t="s">
        <v>34</v>
      </c>
      <c r="F20" s="50" t="s">
        <v>34</v>
      </c>
      <c r="G20" s="50" t="s">
        <v>34</v>
      </c>
      <c r="H20" s="50" t="s">
        <v>34</v>
      </c>
      <c r="I20" s="50" t="s">
        <v>34</v>
      </c>
      <c r="J20" s="50" t="s">
        <v>34</v>
      </c>
      <c r="K20" s="49"/>
      <c r="L20" s="48"/>
      <c r="M20" s="35"/>
    </row>
    <row r="21" spans="1:13" ht="15.75">
      <c r="A21" s="64"/>
      <c r="B21" s="328"/>
      <c r="C21" s="8"/>
      <c r="D21" s="52"/>
      <c r="E21" s="8"/>
      <c r="F21" s="8"/>
      <c r="G21" s="8"/>
      <c r="H21" s="8"/>
      <c r="I21" s="8"/>
      <c r="J21" s="47"/>
      <c r="K21" s="49"/>
      <c r="L21" s="48"/>
      <c r="M21" s="35"/>
    </row>
    <row r="22" spans="1:13" ht="15.75">
      <c r="A22" s="218"/>
      <c r="B22" s="329"/>
      <c r="C22" s="47"/>
      <c r="D22" s="47"/>
      <c r="E22" s="47"/>
      <c r="F22" s="47"/>
      <c r="G22" s="47"/>
      <c r="H22" s="47"/>
      <c r="I22" s="47"/>
      <c r="J22" s="47"/>
      <c r="K22" s="49"/>
      <c r="L22" s="48"/>
      <c r="M22" s="35"/>
    </row>
    <row r="23" spans="1:13" s="53" customFormat="1" ht="15.75">
      <c r="A23" s="218"/>
      <c r="B23" s="329"/>
      <c r="C23" s="47"/>
      <c r="D23" s="47"/>
      <c r="E23" s="47"/>
      <c r="F23" s="47"/>
      <c r="G23" s="47"/>
      <c r="H23" s="47"/>
      <c r="I23" s="47"/>
      <c r="J23" s="47"/>
      <c r="K23" s="49"/>
      <c r="L23" s="48"/>
      <c r="M23" s="35"/>
    </row>
    <row r="24" spans="1:13" ht="15.75">
      <c r="A24" s="64"/>
      <c r="B24" s="329"/>
      <c r="C24" s="47"/>
      <c r="D24" s="47"/>
      <c r="E24" s="47"/>
      <c r="F24" s="47"/>
      <c r="G24" s="47"/>
      <c r="H24" s="47"/>
      <c r="I24" s="47"/>
      <c r="J24" s="47"/>
      <c r="K24" s="49"/>
      <c r="L24" s="48"/>
      <c r="M24" s="35"/>
    </row>
    <row r="25" spans="1:13" ht="15.75">
      <c r="A25" s="218"/>
      <c r="B25" s="329"/>
      <c r="C25" s="47"/>
      <c r="D25" s="47"/>
      <c r="E25" s="47"/>
      <c r="F25" s="47"/>
      <c r="G25" s="47"/>
      <c r="H25" s="47"/>
      <c r="I25" s="47"/>
      <c r="J25" s="47"/>
      <c r="K25" s="49"/>
      <c r="L25" s="48"/>
      <c r="M25" s="35"/>
    </row>
    <row r="26" spans="1:13" ht="15.75">
      <c r="A26" s="218"/>
      <c r="B26" s="329"/>
      <c r="C26" s="218"/>
      <c r="D26" s="218"/>
      <c r="E26" s="218"/>
      <c r="F26" s="218"/>
      <c r="G26" s="218"/>
      <c r="H26" s="218"/>
      <c r="I26" s="218"/>
      <c r="J26" s="218"/>
      <c r="K26" s="82"/>
      <c r="L26" s="48"/>
      <c r="M26" s="35"/>
    </row>
    <row r="27" spans="1:13" ht="15.75">
      <c r="A27" s="64"/>
      <c r="B27" s="329"/>
      <c r="C27" s="218"/>
      <c r="D27" s="218"/>
      <c r="E27" s="218"/>
      <c r="F27" s="218"/>
      <c r="G27" s="218"/>
      <c r="H27" s="218"/>
      <c r="I27" s="218"/>
      <c r="J27" s="218"/>
      <c r="K27" s="82"/>
      <c r="L27" s="48"/>
      <c r="M27" s="35"/>
    </row>
    <row r="28" spans="1:13" ht="15.75">
      <c r="A28" s="64"/>
      <c r="B28" s="329"/>
      <c r="C28" s="218"/>
      <c r="D28" s="218"/>
      <c r="E28" s="218"/>
      <c r="F28" s="218"/>
      <c r="G28" s="218"/>
      <c r="H28" s="218"/>
      <c r="I28" s="218"/>
      <c r="J28" s="218"/>
      <c r="K28" s="82"/>
      <c r="L28" s="48"/>
      <c r="M28" s="35"/>
    </row>
    <row r="29" spans="1:13" ht="15.75">
      <c r="A29" s="218"/>
      <c r="B29" s="329"/>
      <c r="C29" s="218"/>
      <c r="D29" s="218"/>
      <c r="E29" s="218"/>
      <c r="F29" s="218"/>
      <c r="G29" s="218"/>
      <c r="H29" s="218"/>
      <c r="I29" s="218"/>
      <c r="J29" s="218"/>
      <c r="K29" s="82"/>
      <c r="L29" s="48"/>
      <c r="M29" s="35"/>
    </row>
    <row r="30" spans="1:13" ht="15.75">
      <c r="A30" s="66"/>
      <c r="B30" s="329"/>
      <c r="C30" s="83"/>
      <c r="D30" s="83"/>
      <c r="E30" s="83"/>
      <c r="F30" s="83"/>
      <c r="G30" s="84"/>
      <c r="H30" s="84"/>
      <c r="I30" s="84"/>
      <c r="J30" s="84"/>
      <c r="K30" s="84"/>
      <c r="L30" s="55"/>
    </row>
    <row r="31" spans="1:13" ht="15.75">
      <c r="A31" s="61"/>
      <c r="B31" s="329"/>
      <c r="C31" s="51"/>
      <c r="D31" s="51"/>
      <c r="E31" s="85"/>
      <c r="F31" s="85"/>
      <c r="G31" s="51"/>
      <c r="H31" s="51"/>
      <c r="I31" s="51"/>
      <c r="J31" s="51"/>
      <c r="K31" s="84"/>
      <c r="L31" s="18"/>
    </row>
    <row r="32" spans="1:13" ht="15.75">
      <c r="A32" s="61"/>
      <c r="B32" s="329"/>
      <c r="C32" s="51"/>
      <c r="D32" s="51"/>
      <c r="E32" s="85"/>
      <c r="F32" s="85"/>
      <c r="G32" s="51"/>
      <c r="H32" s="51"/>
      <c r="I32" s="51"/>
      <c r="J32" s="51"/>
      <c r="K32" s="84"/>
      <c r="L32" s="18"/>
    </row>
    <row r="33" spans="2:12" ht="15.75">
      <c r="B33" s="329"/>
      <c r="C33" s="87"/>
      <c r="D33" s="87"/>
      <c r="E33" s="87"/>
      <c r="F33" s="87"/>
      <c r="G33" s="88"/>
      <c r="H33" s="88"/>
      <c r="I33" s="88"/>
      <c r="J33" s="88"/>
      <c r="K33" s="88"/>
    </row>
    <row r="34" spans="2:12" ht="15.75">
      <c r="B34" s="330"/>
      <c r="C34" s="90"/>
      <c r="D34" s="90"/>
      <c r="E34" s="90"/>
      <c r="F34" s="90"/>
      <c r="G34" s="90"/>
      <c r="H34" s="90"/>
      <c r="I34" s="90"/>
      <c r="J34" s="90"/>
      <c r="K34" s="90"/>
      <c r="L34" s="7"/>
    </row>
    <row r="35" spans="2:12" ht="15.75">
      <c r="B35" s="330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2:12" ht="47.25" customHeight="1">
      <c r="B36" s="521"/>
      <c r="C36" s="521"/>
      <c r="D36" s="521"/>
      <c r="E36" s="521"/>
      <c r="F36" s="521"/>
      <c r="G36" s="521"/>
      <c r="H36" s="521"/>
      <c r="I36" s="521"/>
      <c r="J36" s="521"/>
      <c r="K36" s="7"/>
      <c r="L36" s="7"/>
    </row>
    <row r="37" spans="2:12">
      <c r="C37" s="7"/>
      <c r="D37" s="7"/>
      <c r="E37" s="7"/>
      <c r="F37" s="7"/>
      <c r="G37" s="7"/>
      <c r="H37" s="7"/>
      <c r="I37" s="7"/>
      <c r="J37" s="7"/>
      <c r="K37" s="7"/>
      <c r="L37" s="7"/>
    </row>
    <row r="38" spans="2:12" ht="12" customHeight="1">
      <c r="C38" s="7"/>
      <c r="D38" s="7"/>
      <c r="E38" s="7"/>
      <c r="F38" s="7"/>
      <c r="G38" s="7"/>
      <c r="H38" s="7"/>
      <c r="I38" s="7"/>
      <c r="J38" s="7"/>
      <c r="K38" s="7"/>
      <c r="L38" s="7"/>
    </row>
    <row r="39" spans="2:12">
      <c r="C39" s="7"/>
      <c r="D39" s="7"/>
      <c r="E39" s="7"/>
      <c r="F39" s="7"/>
      <c r="G39" s="7"/>
      <c r="H39" s="7"/>
      <c r="I39" s="7"/>
      <c r="J39" s="7"/>
      <c r="K39" s="7"/>
      <c r="L39" s="7"/>
    </row>
    <row r="40" spans="2:12"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2:12"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2:12"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2:12">
      <c r="C43" s="7"/>
      <c r="D43" s="7"/>
      <c r="E43" s="7"/>
      <c r="F43" s="7"/>
      <c r="G43" s="7"/>
      <c r="H43" s="7"/>
      <c r="I43" s="7"/>
      <c r="J43" s="7"/>
      <c r="K43" s="7"/>
      <c r="L43" s="7"/>
    </row>
    <row r="44" spans="2:12">
      <c r="C44" s="7"/>
      <c r="D44" s="7"/>
      <c r="E44" s="7"/>
      <c r="F44" s="7"/>
      <c r="G44" s="7"/>
      <c r="H44" s="7"/>
      <c r="I44" s="7"/>
      <c r="J44" s="7"/>
      <c r="K44" s="7"/>
      <c r="L44" s="7"/>
    </row>
    <row r="45" spans="2:12"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2:12">
      <c r="C46" s="7"/>
      <c r="D46" s="7"/>
      <c r="E46" s="7"/>
      <c r="F46" s="7"/>
      <c r="G46" s="7"/>
      <c r="H46" s="7"/>
      <c r="I46" s="7"/>
      <c r="J46" s="7"/>
      <c r="K46" s="7"/>
      <c r="L46" s="7"/>
    </row>
    <row r="47" spans="2:12">
      <c r="C47" s="7"/>
      <c r="D47" s="7"/>
      <c r="E47" s="7"/>
      <c r="F47" s="7"/>
      <c r="G47" s="7"/>
      <c r="H47" s="7"/>
      <c r="I47" s="7"/>
      <c r="J47" s="7"/>
      <c r="K47" s="7"/>
      <c r="L47" s="7"/>
    </row>
    <row r="48" spans="2:12">
      <c r="C48" s="7"/>
      <c r="D48" s="7"/>
      <c r="E48" s="7"/>
      <c r="F48" s="7"/>
      <c r="G48" s="7"/>
      <c r="H48" s="7"/>
      <c r="I48" s="7"/>
      <c r="J48" s="7"/>
      <c r="K48" s="7"/>
      <c r="L48" s="7"/>
    </row>
    <row r="49" spans="3:12">
      <c r="C49" s="7"/>
      <c r="D49" s="7"/>
      <c r="E49" s="7"/>
      <c r="F49" s="7"/>
      <c r="G49" s="7"/>
      <c r="H49" s="7"/>
      <c r="I49" s="7"/>
      <c r="J49" s="7"/>
      <c r="K49" s="7"/>
      <c r="L49" s="7"/>
    </row>
    <row r="50" spans="3:12">
      <c r="C50" s="7"/>
      <c r="D50" s="7"/>
      <c r="E50" s="7"/>
      <c r="F50" s="7"/>
      <c r="G50" s="7"/>
      <c r="H50" s="7"/>
      <c r="I50" s="7"/>
      <c r="J50" s="7"/>
      <c r="K50" s="7"/>
      <c r="L50" s="7"/>
    </row>
    <row r="51" spans="3:12"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3:12">
      <c r="C52" s="7"/>
      <c r="D52" s="7"/>
      <c r="E52" s="7"/>
      <c r="F52" s="7"/>
      <c r="G52" s="7"/>
      <c r="H52" s="7"/>
      <c r="I52" s="7"/>
      <c r="J52" s="7"/>
      <c r="K52" s="7"/>
      <c r="L52" s="7"/>
    </row>
    <row r="53" spans="3:12"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3:12">
      <c r="C54" s="7"/>
      <c r="D54" s="7"/>
      <c r="E54" s="7"/>
      <c r="F54" s="7"/>
      <c r="G54" s="7"/>
      <c r="H54" s="7"/>
      <c r="I54" s="7"/>
      <c r="J54" s="7"/>
      <c r="K54" s="7"/>
      <c r="L54" s="7"/>
    </row>
    <row r="55" spans="3:12">
      <c r="C55" s="7"/>
      <c r="D55" s="7"/>
      <c r="E55" s="7"/>
      <c r="F55" s="7"/>
      <c r="G55" s="7"/>
      <c r="H55" s="7"/>
      <c r="I55" s="7"/>
      <c r="J55" s="7"/>
      <c r="K55" s="7"/>
      <c r="L55" s="7"/>
    </row>
    <row r="56" spans="3:12">
      <c r="C56" s="7"/>
      <c r="D56" s="7"/>
      <c r="E56" s="7"/>
      <c r="F56" s="7"/>
      <c r="G56" s="7"/>
      <c r="H56" s="7"/>
      <c r="I56" s="7"/>
      <c r="J56" s="7"/>
      <c r="K56" s="7"/>
      <c r="L56" s="7"/>
    </row>
    <row r="57" spans="3:12">
      <c r="C57" s="7"/>
      <c r="D57" s="7"/>
      <c r="E57" s="7"/>
      <c r="F57" s="7"/>
      <c r="G57" s="7"/>
      <c r="H57" s="7"/>
      <c r="I57" s="7"/>
      <c r="J57" s="7"/>
      <c r="K57" s="7"/>
      <c r="L57" s="7"/>
    </row>
    <row r="58" spans="3:12">
      <c r="C58" s="7"/>
      <c r="D58" s="7"/>
      <c r="E58" s="7"/>
      <c r="F58" s="7"/>
      <c r="G58" s="7"/>
      <c r="H58" s="7"/>
      <c r="I58" s="7"/>
      <c r="J58" s="7"/>
      <c r="K58" s="7"/>
      <c r="L58" s="7"/>
    </row>
    <row r="59" spans="3:12">
      <c r="C59" s="7"/>
      <c r="D59" s="7"/>
      <c r="E59" s="7"/>
      <c r="F59" s="7"/>
      <c r="G59" s="7"/>
      <c r="H59" s="7"/>
      <c r="I59" s="7"/>
      <c r="J59" s="7"/>
      <c r="K59" s="7"/>
      <c r="L59" s="7"/>
    </row>
    <row r="60" spans="3:12">
      <c r="C60" s="7"/>
      <c r="D60" s="7"/>
      <c r="E60" s="7"/>
      <c r="F60" s="7"/>
      <c r="G60" s="7"/>
      <c r="H60" s="7"/>
      <c r="I60" s="7"/>
      <c r="J60" s="7"/>
      <c r="K60" s="7"/>
      <c r="L60" s="7"/>
    </row>
    <row r="61" spans="3:12">
      <c r="C61" s="7"/>
      <c r="D61" s="7"/>
      <c r="E61" s="7"/>
      <c r="F61" s="7"/>
      <c r="G61" s="7"/>
      <c r="H61" s="7"/>
      <c r="I61" s="7"/>
      <c r="J61" s="7"/>
      <c r="K61" s="7"/>
      <c r="L61" s="7"/>
    </row>
    <row r="62" spans="3:12">
      <c r="C62" s="7"/>
      <c r="D62" s="7"/>
      <c r="E62" s="7"/>
      <c r="F62" s="7"/>
      <c r="G62" s="7"/>
      <c r="H62" s="7"/>
      <c r="I62" s="7"/>
      <c r="J62" s="7"/>
      <c r="K62" s="7"/>
      <c r="L62" s="7"/>
    </row>
    <row r="63" spans="3:12">
      <c r="C63" s="7"/>
      <c r="D63" s="7"/>
      <c r="E63" s="7"/>
      <c r="F63" s="7"/>
      <c r="G63" s="7"/>
      <c r="H63" s="7"/>
      <c r="I63" s="7"/>
      <c r="J63" s="7"/>
      <c r="K63" s="7"/>
      <c r="L63" s="7"/>
    </row>
    <row r="64" spans="3:12">
      <c r="C64" s="7"/>
      <c r="D64" s="7"/>
      <c r="E64" s="7"/>
      <c r="F64" s="7"/>
      <c r="G64" s="7"/>
      <c r="H64" s="7"/>
      <c r="I64" s="7"/>
      <c r="J64" s="7"/>
      <c r="K64" s="7"/>
      <c r="L64" s="7"/>
    </row>
    <row r="65" spans="3:12">
      <c r="C65" s="7"/>
      <c r="D65" s="7"/>
      <c r="E65" s="7"/>
      <c r="F65" s="7"/>
      <c r="G65" s="7"/>
      <c r="H65" s="7"/>
      <c r="I65" s="7"/>
      <c r="J65" s="7"/>
      <c r="K65" s="7"/>
      <c r="L65" s="7"/>
    </row>
    <row r="66" spans="3:12">
      <c r="C66" s="7"/>
      <c r="D66" s="7"/>
      <c r="E66" s="7"/>
      <c r="F66" s="7"/>
      <c r="G66" s="7"/>
      <c r="H66" s="7"/>
      <c r="I66" s="7"/>
      <c r="J66" s="7"/>
      <c r="K66" s="7"/>
      <c r="L66" s="7"/>
    </row>
    <row r="67" spans="3:12">
      <c r="C67" s="7"/>
      <c r="D67" s="7"/>
      <c r="E67" s="7"/>
      <c r="F67" s="7"/>
      <c r="G67" s="7"/>
      <c r="H67" s="7"/>
      <c r="I67" s="7"/>
      <c r="J67" s="7"/>
      <c r="K67" s="7"/>
      <c r="L67" s="7"/>
    </row>
    <row r="68" spans="3:12"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3:12">
      <c r="C69" s="7"/>
      <c r="D69" s="7"/>
      <c r="E69" s="7"/>
      <c r="F69" s="7"/>
      <c r="G69" s="7"/>
      <c r="H69" s="7"/>
      <c r="I69" s="7"/>
      <c r="J69" s="7"/>
      <c r="K69" s="7"/>
      <c r="L69" s="7"/>
    </row>
    <row r="70" spans="3:12">
      <c r="C70" s="7"/>
      <c r="D70" s="7"/>
      <c r="E70" s="7"/>
      <c r="F70" s="7"/>
      <c r="G70" s="7"/>
      <c r="H70" s="7"/>
      <c r="I70" s="7"/>
      <c r="J70" s="7"/>
      <c r="K70" s="7"/>
      <c r="L70" s="7"/>
    </row>
    <row r="71" spans="3:12"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3:12">
      <c r="C72" s="7"/>
      <c r="D72" s="7"/>
      <c r="E72" s="7"/>
      <c r="F72" s="7"/>
      <c r="G72" s="7"/>
      <c r="H72" s="7"/>
      <c r="I72" s="7"/>
      <c r="J72" s="7"/>
      <c r="K72" s="7"/>
      <c r="L72" s="7"/>
    </row>
    <row r="73" spans="3:12"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3:12"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3:12">
      <c r="C75" s="7"/>
      <c r="D75" s="7"/>
      <c r="E75" s="7"/>
      <c r="F75" s="7"/>
      <c r="G75" s="7"/>
      <c r="H75" s="7"/>
      <c r="I75" s="7"/>
      <c r="J75" s="7"/>
      <c r="K75" s="7"/>
      <c r="L75" s="7"/>
    </row>
  </sheetData>
  <autoFilter ref="A7:N7">
    <sortState ref="A8:N15">
      <sortCondition ref="K7"/>
    </sortState>
  </autoFilter>
  <dataConsolidate/>
  <mergeCells count="15">
    <mergeCell ref="A1:L1"/>
    <mergeCell ref="B36:J36"/>
    <mergeCell ref="G5:G6"/>
    <mergeCell ref="H5:H6"/>
    <mergeCell ref="I5:I6"/>
    <mergeCell ref="K5:K6"/>
    <mergeCell ref="L5:L6"/>
    <mergeCell ref="A3:K3"/>
    <mergeCell ref="A5:A6"/>
    <mergeCell ref="B5:B6"/>
    <mergeCell ref="C5:C6"/>
    <mergeCell ref="D5:D6"/>
    <mergeCell ref="E5:E6"/>
    <mergeCell ref="F5:F6"/>
    <mergeCell ref="K2:N2"/>
  </mergeCells>
  <conditionalFormatting sqref="M1:N1 M3:N65481">
    <cfRule type="cellIs" dxfId="1" priority="1" stopIfTrue="1" operator="equal">
      <formula>"лично"</formula>
    </cfRule>
    <cfRule type="cellIs" dxfId="0" priority="2" stopIfTrue="1" operator="equal">
      <formula>"в/к"</formula>
    </cfRule>
  </conditionalFormatting>
  <pageMargins left="0.35433070866141736" right="0.26666666666666666" top="0.29333333333333333" bottom="0.59055118110236227" header="0.51181102362204722" footer="0.51181102362204722"/>
  <pageSetup paperSize="9" scale="64" orientation="portrait" r:id="rId1"/>
  <headerFooter alignWithMargins="0"/>
  <colBreaks count="1" manualBreakCount="1">
    <brk id="12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I21"/>
  <sheetViews>
    <sheetView view="pageLayout" topLeftCell="A4" zoomScaleNormal="100" workbookViewId="0">
      <selection activeCell="G11" sqref="G11"/>
    </sheetView>
  </sheetViews>
  <sheetFormatPr defaultRowHeight="15"/>
  <cols>
    <col min="1" max="1" width="34.42578125" style="347" customWidth="1"/>
    <col min="2" max="2" width="8" style="347" customWidth="1"/>
    <col min="3" max="3" width="7.7109375" style="347" customWidth="1"/>
    <col min="4" max="4" width="7.28515625" style="347" customWidth="1"/>
    <col min="5" max="5" width="7.140625" style="347" customWidth="1"/>
    <col min="6" max="6" width="7.85546875" style="347" customWidth="1"/>
    <col min="7" max="7" width="9.140625" style="347"/>
    <col min="8" max="8" width="7.28515625" style="347" customWidth="1"/>
    <col min="9" max="16384" width="9.140625" style="347"/>
  </cols>
  <sheetData>
    <row r="1" spans="1:9" ht="45.75" customHeight="1">
      <c r="A1" s="514" t="s">
        <v>53</v>
      </c>
      <c r="B1" s="514"/>
      <c r="C1" s="514"/>
      <c r="D1" s="514"/>
      <c r="E1" s="514"/>
      <c r="F1" s="514"/>
      <c r="G1" s="514"/>
      <c r="H1" s="514"/>
      <c r="I1" s="353"/>
    </row>
    <row r="2" spans="1:9" ht="37.5" customHeight="1">
      <c r="A2" s="230" t="s">
        <v>54</v>
      </c>
      <c r="B2" s="352"/>
      <c r="D2" s="524" t="s">
        <v>2</v>
      </c>
      <c r="E2" s="524"/>
      <c r="F2" s="524"/>
      <c r="G2" s="524"/>
      <c r="H2" s="524"/>
    </row>
    <row r="3" spans="1:9" ht="37.5" customHeight="1">
      <c r="A3" s="522" t="s">
        <v>295</v>
      </c>
      <c r="B3" s="522"/>
      <c r="C3" s="522"/>
      <c r="D3" s="522"/>
      <c r="E3" s="522"/>
      <c r="F3" s="522"/>
      <c r="G3" s="522"/>
    </row>
    <row r="4" spans="1:9" ht="14.25" customHeight="1">
      <c r="A4" s="354"/>
      <c r="B4" s="523" t="s">
        <v>259</v>
      </c>
      <c r="C4" s="523"/>
      <c r="D4" s="523"/>
      <c r="E4" s="523"/>
      <c r="F4" s="523"/>
    </row>
    <row r="5" spans="1:9" ht="40.5" customHeight="1">
      <c r="A5" s="348" t="s">
        <v>258</v>
      </c>
      <c r="B5" s="355">
        <v>1</v>
      </c>
      <c r="C5" s="356">
        <v>2</v>
      </c>
      <c r="D5" s="356">
        <v>3</v>
      </c>
      <c r="E5" s="356">
        <v>4</v>
      </c>
      <c r="F5" s="357">
        <v>5</v>
      </c>
      <c r="G5" s="193" t="s">
        <v>292</v>
      </c>
      <c r="H5" s="358" t="s">
        <v>6</v>
      </c>
    </row>
    <row r="6" spans="1:9" ht="13.5" customHeight="1">
      <c r="A6" s="348"/>
      <c r="B6" s="349"/>
      <c r="C6" s="349"/>
      <c r="D6" s="349"/>
      <c r="E6" s="349"/>
      <c r="F6" s="349"/>
      <c r="G6" s="291"/>
      <c r="H6" s="351"/>
    </row>
    <row r="7" spans="1:9" ht="28.35" customHeight="1">
      <c r="A7" s="288" t="s">
        <v>60</v>
      </c>
      <c r="B7" s="360">
        <v>11.5</v>
      </c>
      <c r="C7" s="360">
        <v>13</v>
      </c>
      <c r="D7" s="360">
        <v>13</v>
      </c>
      <c r="E7" s="360">
        <v>12</v>
      </c>
      <c r="F7" s="360">
        <v>11</v>
      </c>
      <c r="G7" s="348">
        <f t="shared" ref="G7:G17" si="0">F7+E7+D7+C7+B7</f>
        <v>60.5</v>
      </c>
      <c r="H7" s="289">
        <v>1</v>
      </c>
    </row>
    <row r="8" spans="1:9" ht="33.75" customHeight="1">
      <c r="A8" s="288" t="s">
        <v>64</v>
      </c>
      <c r="B8" s="360">
        <v>9</v>
      </c>
      <c r="C8" s="360">
        <v>12</v>
      </c>
      <c r="D8" s="360">
        <v>11</v>
      </c>
      <c r="E8" s="360">
        <v>9</v>
      </c>
      <c r="F8" s="360">
        <v>8</v>
      </c>
      <c r="G8" s="348">
        <f t="shared" si="0"/>
        <v>49</v>
      </c>
      <c r="H8" s="289">
        <v>2</v>
      </c>
    </row>
    <row r="9" spans="1:9" ht="28.35" customHeight="1">
      <c r="A9" s="288" t="s">
        <v>61</v>
      </c>
      <c r="B9" s="360">
        <v>10</v>
      </c>
      <c r="C9" s="360">
        <v>11</v>
      </c>
      <c r="D9" s="360">
        <v>11</v>
      </c>
      <c r="E9" s="360">
        <v>7</v>
      </c>
      <c r="F9" s="360">
        <v>9.5</v>
      </c>
      <c r="G9" s="348">
        <f t="shared" si="0"/>
        <v>48.5</v>
      </c>
      <c r="H9" s="289">
        <v>3</v>
      </c>
    </row>
    <row r="10" spans="1:9" ht="30" customHeight="1">
      <c r="A10" s="288" t="s">
        <v>70</v>
      </c>
      <c r="B10" s="360">
        <v>9</v>
      </c>
      <c r="C10" s="360">
        <v>11</v>
      </c>
      <c r="D10" s="360">
        <v>11</v>
      </c>
      <c r="E10" s="360">
        <v>6</v>
      </c>
      <c r="F10" s="360">
        <v>9.5</v>
      </c>
      <c r="G10" s="348">
        <f t="shared" si="0"/>
        <v>46.5</v>
      </c>
      <c r="H10" s="289">
        <v>4</v>
      </c>
    </row>
    <row r="11" spans="1:9" ht="28.35" customHeight="1">
      <c r="A11" s="288" t="s">
        <v>66</v>
      </c>
      <c r="B11" s="360">
        <v>8</v>
      </c>
      <c r="C11" s="360">
        <v>11</v>
      </c>
      <c r="D11" s="360">
        <v>11</v>
      </c>
      <c r="E11" s="360">
        <v>7</v>
      </c>
      <c r="F11" s="360">
        <v>8.5</v>
      </c>
      <c r="G11" s="348">
        <f t="shared" si="0"/>
        <v>45.5</v>
      </c>
      <c r="H11" s="289">
        <v>5</v>
      </c>
    </row>
    <row r="12" spans="1:9" ht="35.25" customHeight="1">
      <c r="A12" s="288" t="s">
        <v>254</v>
      </c>
      <c r="B12" s="360">
        <v>8.5</v>
      </c>
      <c r="C12" s="360">
        <v>9</v>
      </c>
      <c r="D12" s="360">
        <v>9</v>
      </c>
      <c r="E12" s="360">
        <v>8</v>
      </c>
      <c r="F12" s="360">
        <v>9</v>
      </c>
      <c r="G12" s="348">
        <f t="shared" si="0"/>
        <v>43.5</v>
      </c>
      <c r="H12" s="289">
        <v>6</v>
      </c>
    </row>
    <row r="13" spans="1:9" ht="30.75" customHeight="1">
      <c r="A13" s="288" t="s">
        <v>65</v>
      </c>
      <c r="B13" s="360">
        <v>7.5</v>
      </c>
      <c r="C13" s="360">
        <v>10</v>
      </c>
      <c r="D13" s="360">
        <v>9</v>
      </c>
      <c r="E13" s="360">
        <v>5</v>
      </c>
      <c r="F13" s="360">
        <v>8</v>
      </c>
      <c r="G13" s="348">
        <f t="shared" si="0"/>
        <v>39.5</v>
      </c>
      <c r="H13" s="289">
        <v>7</v>
      </c>
    </row>
    <row r="14" spans="1:9" ht="30.75" customHeight="1">
      <c r="A14" s="288" t="s">
        <v>68</v>
      </c>
      <c r="B14" s="360">
        <v>7.5</v>
      </c>
      <c r="C14" s="360">
        <v>9</v>
      </c>
      <c r="D14" s="360">
        <v>9</v>
      </c>
      <c r="E14" s="360">
        <v>6</v>
      </c>
      <c r="F14" s="360">
        <v>7</v>
      </c>
      <c r="G14" s="348">
        <f t="shared" si="0"/>
        <v>38.5</v>
      </c>
      <c r="H14" s="289">
        <v>8</v>
      </c>
    </row>
    <row r="15" spans="1:9" ht="36.75" customHeight="1">
      <c r="A15" s="288" t="s">
        <v>62</v>
      </c>
      <c r="B15" s="360">
        <v>8.5</v>
      </c>
      <c r="C15" s="360">
        <v>8</v>
      </c>
      <c r="D15" s="360">
        <v>8</v>
      </c>
      <c r="E15" s="360">
        <v>5</v>
      </c>
      <c r="F15" s="360">
        <v>6.5</v>
      </c>
      <c r="G15" s="348">
        <f t="shared" si="0"/>
        <v>36</v>
      </c>
      <c r="H15" s="289">
        <v>9</v>
      </c>
    </row>
    <row r="16" spans="1:9" ht="33" customHeight="1">
      <c r="A16" s="288" t="s">
        <v>253</v>
      </c>
      <c r="B16" s="360">
        <v>7</v>
      </c>
      <c r="C16" s="360">
        <v>6</v>
      </c>
      <c r="D16" s="360">
        <v>6</v>
      </c>
      <c r="E16" s="360">
        <v>5</v>
      </c>
      <c r="F16" s="360">
        <v>6.5</v>
      </c>
      <c r="G16" s="348">
        <f t="shared" si="0"/>
        <v>30.5</v>
      </c>
      <c r="H16" s="289">
        <v>10</v>
      </c>
    </row>
    <row r="17" spans="1:8" ht="28.35" customHeight="1">
      <c r="A17" s="288" t="s">
        <v>67</v>
      </c>
      <c r="B17" s="360">
        <v>3</v>
      </c>
      <c r="C17" s="360">
        <v>4</v>
      </c>
      <c r="D17" s="360">
        <v>4</v>
      </c>
      <c r="E17" s="360">
        <v>4</v>
      </c>
      <c r="F17" s="360">
        <v>5.5</v>
      </c>
      <c r="G17" s="348">
        <f t="shared" si="0"/>
        <v>20.5</v>
      </c>
      <c r="H17" s="289">
        <v>11</v>
      </c>
    </row>
    <row r="19" spans="1:8" ht="15.75">
      <c r="A19" s="50" t="s">
        <v>32</v>
      </c>
    </row>
    <row r="20" spans="1:8" ht="15.75">
      <c r="A20" s="52"/>
    </row>
    <row r="21" spans="1:8" ht="15.75">
      <c r="A21" s="50" t="s">
        <v>34</v>
      </c>
    </row>
  </sheetData>
  <autoFilter ref="A6:H6">
    <sortState ref="A7:H17">
      <sortCondition descending="1" ref="G6"/>
    </sortState>
  </autoFilter>
  <mergeCells count="4">
    <mergeCell ref="A3:G3"/>
    <mergeCell ref="B4:F4"/>
    <mergeCell ref="A1:H1"/>
    <mergeCell ref="D2:H2"/>
  </mergeCells>
  <pageMargins left="0.34375" right="0.3125" top="0.44791666666666669" bottom="0.14583333333333334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18"/>
  <sheetViews>
    <sheetView view="pageLayout" topLeftCell="A4" zoomScaleNormal="100" workbookViewId="0">
      <selection activeCell="E9" sqref="E9"/>
    </sheetView>
  </sheetViews>
  <sheetFormatPr defaultRowHeight="15"/>
  <cols>
    <col min="1" max="1" width="34.42578125" style="347" customWidth="1"/>
    <col min="2" max="2" width="8" style="347" customWidth="1"/>
    <col min="3" max="3" width="7.7109375" style="347" customWidth="1"/>
    <col min="4" max="4" width="7.28515625" style="347" customWidth="1"/>
    <col min="5" max="5" width="7.140625" style="347" customWidth="1"/>
    <col min="6" max="6" width="7.85546875" style="347" customWidth="1"/>
    <col min="7" max="7" width="9.140625" style="347"/>
    <col min="8" max="8" width="7.28515625" style="347" customWidth="1"/>
    <col min="9" max="16384" width="9.140625" style="347"/>
  </cols>
  <sheetData>
    <row r="1" spans="1:9" ht="42" customHeight="1">
      <c r="A1" s="514" t="s">
        <v>53</v>
      </c>
      <c r="B1" s="514"/>
      <c r="C1" s="514"/>
      <c r="D1" s="514"/>
      <c r="E1" s="514"/>
      <c r="F1" s="514"/>
      <c r="G1" s="514"/>
      <c r="H1" s="514"/>
      <c r="I1" s="353"/>
    </row>
    <row r="2" spans="1:9" ht="37.5" customHeight="1">
      <c r="A2" s="230" t="s">
        <v>54</v>
      </c>
      <c r="B2" s="352"/>
      <c r="D2" s="515" t="s">
        <v>2</v>
      </c>
      <c r="E2" s="515"/>
      <c r="F2" s="515"/>
      <c r="G2" s="515"/>
      <c r="H2" s="515"/>
    </row>
    <row r="3" spans="1:9" ht="37.5" customHeight="1">
      <c r="A3" s="525" t="s">
        <v>296</v>
      </c>
      <c r="B3" s="525"/>
      <c r="C3" s="525"/>
      <c r="D3" s="525"/>
      <c r="E3" s="525"/>
      <c r="F3" s="525"/>
      <c r="G3" s="525"/>
    </row>
    <row r="4" spans="1:9" ht="14.25" customHeight="1">
      <c r="A4" s="354"/>
      <c r="B4" s="523" t="s">
        <v>259</v>
      </c>
      <c r="C4" s="523"/>
      <c r="D4" s="523"/>
      <c r="E4" s="523"/>
      <c r="F4" s="523"/>
    </row>
    <row r="5" spans="1:9" ht="40.5" customHeight="1">
      <c r="A5" s="348" t="s">
        <v>258</v>
      </c>
      <c r="B5" s="355">
        <v>1</v>
      </c>
      <c r="C5" s="356">
        <v>2</v>
      </c>
      <c r="D5" s="356">
        <v>3</v>
      </c>
      <c r="E5" s="356">
        <v>4</v>
      </c>
      <c r="F5" s="357">
        <v>5</v>
      </c>
      <c r="G5" s="193" t="s">
        <v>292</v>
      </c>
      <c r="H5" s="358" t="s">
        <v>6</v>
      </c>
    </row>
    <row r="6" spans="1:9" ht="13.5" customHeight="1">
      <c r="A6" s="348"/>
      <c r="B6" s="349"/>
      <c r="C6" s="349"/>
      <c r="D6" s="349"/>
      <c r="E6" s="349"/>
      <c r="F6" s="349"/>
      <c r="G6" s="291"/>
      <c r="H6" s="351"/>
    </row>
    <row r="7" spans="1:9" ht="32.25" customHeight="1">
      <c r="A7" s="288" t="s">
        <v>76</v>
      </c>
      <c r="B7" s="360">
        <v>12</v>
      </c>
      <c r="C7" s="360">
        <v>14</v>
      </c>
      <c r="D7" s="360">
        <v>15</v>
      </c>
      <c r="E7" s="360">
        <v>10</v>
      </c>
      <c r="F7" s="360">
        <v>13.5</v>
      </c>
      <c r="G7" s="348">
        <f t="shared" ref="G7:G14" si="0">F7+E7+D7+C7+B7</f>
        <v>64.5</v>
      </c>
      <c r="H7" s="289">
        <v>1</v>
      </c>
    </row>
    <row r="8" spans="1:9" ht="30.75" customHeight="1">
      <c r="A8" s="288" t="s">
        <v>78</v>
      </c>
      <c r="B8" s="360">
        <v>11</v>
      </c>
      <c r="C8" s="360">
        <v>13</v>
      </c>
      <c r="D8" s="360">
        <v>13</v>
      </c>
      <c r="E8" s="360">
        <v>11</v>
      </c>
      <c r="F8" s="360">
        <v>12</v>
      </c>
      <c r="G8" s="348">
        <f t="shared" si="0"/>
        <v>60</v>
      </c>
      <c r="H8" s="289">
        <v>2</v>
      </c>
    </row>
    <row r="9" spans="1:9" ht="30" customHeight="1">
      <c r="A9" s="288" t="s">
        <v>80</v>
      </c>
      <c r="B9" s="360">
        <v>9.5</v>
      </c>
      <c r="C9" s="360">
        <v>10</v>
      </c>
      <c r="D9" s="360">
        <v>10</v>
      </c>
      <c r="E9" s="360">
        <v>8</v>
      </c>
      <c r="F9" s="360">
        <v>8.5</v>
      </c>
      <c r="G9" s="348">
        <f t="shared" si="0"/>
        <v>46</v>
      </c>
      <c r="H9" s="289">
        <v>3</v>
      </c>
    </row>
    <row r="10" spans="1:9" ht="32.25" customHeight="1">
      <c r="A10" s="288" t="s">
        <v>262</v>
      </c>
      <c r="B10" s="360">
        <v>9.5</v>
      </c>
      <c r="C10" s="360">
        <v>10</v>
      </c>
      <c r="D10" s="360">
        <v>9</v>
      </c>
      <c r="E10" s="360">
        <v>5</v>
      </c>
      <c r="F10" s="360">
        <v>10.5</v>
      </c>
      <c r="G10" s="348">
        <f t="shared" si="0"/>
        <v>44</v>
      </c>
      <c r="H10" s="289">
        <v>4</v>
      </c>
    </row>
    <row r="11" spans="1:9" ht="43.5" customHeight="1">
      <c r="A11" s="288" t="s">
        <v>260</v>
      </c>
      <c r="B11" s="360">
        <v>9</v>
      </c>
      <c r="C11" s="360">
        <v>11</v>
      </c>
      <c r="D11" s="360">
        <v>11</v>
      </c>
      <c r="E11" s="360">
        <v>6</v>
      </c>
      <c r="F11" s="360">
        <v>6.5</v>
      </c>
      <c r="G11" s="348">
        <f t="shared" si="0"/>
        <v>43.5</v>
      </c>
      <c r="H11" s="289">
        <v>5</v>
      </c>
    </row>
    <row r="12" spans="1:9" ht="33.75" customHeight="1">
      <c r="A12" s="288" t="s">
        <v>81</v>
      </c>
      <c r="B12" s="360">
        <v>8</v>
      </c>
      <c r="C12" s="360">
        <v>8</v>
      </c>
      <c r="D12" s="360">
        <v>9</v>
      </c>
      <c r="E12" s="360">
        <v>6</v>
      </c>
      <c r="F12" s="360">
        <v>7.5</v>
      </c>
      <c r="G12" s="348">
        <f t="shared" si="0"/>
        <v>38.5</v>
      </c>
      <c r="H12" s="289">
        <v>6</v>
      </c>
    </row>
    <row r="13" spans="1:9" ht="36" customHeight="1">
      <c r="A13" s="288" t="s">
        <v>261</v>
      </c>
      <c r="B13" s="360">
        <v>4.5</v>
      </c>
      <c r="C13" s="360">
        <v>5</v>
      </c>
      <c r="D13" s="360">
        <v>7</v>
      </c>
      <c r="E13" s="360">
        <v>6</v>
      </c>
      <c r="F13" s="360">
        <v>6</v>
      </c>
      <c r="G13" s="348">
        <f t="shared" si="0"/>
        <v>28.5</v>
      </c>
      <c r="H13" s="289">
        <v>7</v>
      </c>
    </row>
    <row r="14" spans="1:9" ht="38.25" customHeight="1">
      <c r="A14" s="350" t="s">
        <v>75</v>
      </c>
      <c r="B14" s="360">
        <v>6</v>
      </c>
      <c r="C14" s="360">
        <v>5</v>
      </c>
      <c r="D14" s="360">
        <v>5</v>
      </c>
      <c r="E14" s="360">
        <v>4</v>
      </c>
      <c r="F14" s="360">
        <v>6</v>
      </c>
      <c r="G14" s="348">
        <f t="shared" si="0"/>
        <v>26</v>
      </c>
      <c r="H14" s="289">
        <v>8</v>
      </c>
    </row>
    <row r="16" spans="1:9" ht="15.75">
      <c r="A16" s="50" t="s">
        <v>32</v>
      </c>
    </row>
    <row r="17" spans="1:1" ht="15.75">
      <c r="A17" s="52"/>
    </row>
    <row r="18" spans="1:1" ht="15.75">
      <c r="A18" s="50" t="s">
        <v>34</v>
      </c>
    </row>
  </sheetData>
  <autoFilter ref="A6:H6">
    <sortState ref="A7:I14">
      <sortCondition descending="1" ref="G6"/>
    </sortState>
  </autoFilter>
  <mergeCells count="4">
    <mergeCell ref="A3:G3"/>
    <mergeCell ref="B4:F4"/>
    <mergeCell ref="A1:H1"/>
    <mergeCell ref="D2:H2"/>
  </mergeCells>
  <pageMargins left="0.34375" right="0.3125" top="0.44791666666666669" bottom="0.14583333333333334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PF78"/>
  <sheetViews>
    <sheetView view="pageLayout" zoomScaleNormal="100" zoomScaleSheetLayoutView="106" workbookViewId="0">
      <selection activeCell="B10" sqref="B10"/>
    </sheetView>
  </sheetViews>
  <sheetFormatPr defaultColWidth="13" defaultRowHeight="15"/>
  <cols>
    <col min="1" max="1" width="4.5703125" style="67" customWidth="1"/>
    <col min="2" max="2" width="48.85546875" style="7" customWidth="1"/>
    <col min="3" max="3" width="39.7109375" style="56" customWidth="1"/>
    <col min="4" max="4" width="6.7109375" style="58" hidden="1" customWidth="1"/>
    <col min="5" max="5" width="6.140625" style="58" hidden="1" customWidth="1"/>
    <col min="6" max="6" width="5" style="58" hidden="1" customWidth="1"/>
    <col min="7" max="7" width="6.42578125" style="58" hidden="1" customWidth="1"/>
    <col min="8" max="10" width="5.42578125" style="23" hidden="1" customWidth="1"/>
    <col min="11" max="11" width="5.28515625" style="23" hidden="1" customWidth="1"/>
    <col min="12" max="12" width="24.28515625" style="18" customWidth="1"/>
    <col min="13" max="13" width="22.85546875" style="23" customWidth="1"/>
    <col min="14" max="14" width="9.140625" style="23" hidden="1" customWidth="1"/>
    <col min="15" max="15" width="9.5703125" style="7" hidden="1" customWidth="1"/>
    <col min="16" max="16" width="5.28515625" style="7" hidden="1" customWidth="1"/>
    <col min="17" max="36" width="13" style="19"/>
    <col min="37" max="97" width="13" style="7"/>
    <col min="98" max="98" width="4.5703125" style="7" customWidth="1"/>
    <col min="99" max="99" width="23.5703125" style="7" customWidth="1"/>
    <col min="100" max="100" width="30.28515625" style="7" customWidth="1"/>
    <col min="101" max="101" width="10.42578125" style="7" customWidth="1"/>
    <col min="102" max="102" width="6.7109375" style="7" bestFit="1" customWidth="1"/>
    <col min="103" max="103" width="6.140625" style="7" customWidth="1"/>
    <col min="104" max="104" width="5" style="7" customWidth="1"/>
    <col min="105" max="105" width="6.42578125" style="7" customWidth="1"/>
    <col min="106" max="108" width="5.42578125" style="7" customWidth="1"/>
    <col min="109" max="109" width="5.28515625" style="7" customWidth="1"/>
    <col min="110" max="110" width="5.42578125" style="7" customWidth="1"/>
    <col min="111" max="111" width="5.7109375" style="7" bestFit="1" customWidth="1"/>
    <col min="112" max="112" width="9.42578125" style="7" customWidth="1"/>
    <col min="113" max="113" width="10.140625" style="7" customWidth="1"/>
    <col min="114" max="114" width="9.140625" style="7" customWidth="1"/>
    <col min="115" max="115" width="9.5703125" style="7" customWidth="1"/>
    <col min="116" max="116" width="5.28515625" style="7" bestFit="1" customWidth="1"/>
    <col min="117" max="117" width="5.140625" style="7" customWidth="1"/>
    <col min="118" max="118" width="7.42578125" style="7" bestFit="1" customWidth="1"/>
    <col min="119" max="119" width="8.5703125" style="7" bestFit="1" customWidth="1"/>
    <col min="120" max="122" width="13.140625" style="7" bestFit="1" customWidth="1"/>
    <col min="123" max="123" width="13" style="7"/>
    <col min="124" max="124" width="29.42578125" style="7" bestFit="1" customWidth="1"/>
    <col min="125" max="353" width="13" style="7"/>
    <col min="354" max="354" width="4.5703125" style="7" customWidth="1"/>
    <col min="355" max="355" width="23.5703125" style="7" customWidth="1"/>
    <col min="356" max="356" width="30.28515625" style="7" customWidth="1"/>
    <col min="357" max="357" width="10.42578125" style="7" customWidth="1"/>
    <col min="358" max="358" width="6.7109375" style="7" bestFit="1" customWidth="1"/>
    <col min="359" max="359" width="6.140625" style="7" customWidth="1"/>
    <col min="360" max="360" width="5" style="7" customWidth="1"/>
    <col min="361" max="361" width="6.42578125" style="7" customWidth="1"/>
    <col min="362" max="364" width="5.42578125" style="7" customWidth="1"/>
    <col min="365" max="365" width="5.28515625" style="7" customWidth="1"/>
    <col min="366" max="366" width="5.42578125" style="7" customWidth="1"/>
    <col min="367" max="367" width="5.7109375" style="7" bestFit="1" customWidth="1"/>
    <col min="368" max="368" width="9.42578125" style="7" customWidth="1"/>
    <col min="369" max="369" width="10.140625" style="7" customWidth="1"/>
    <col min="370" max="370" width="9.140625" style="7" customWidth="1"/>
    <col min="371" max="371" width="9.5703125" style="7" customWidth="1"/>
    <col min="372" max="372" width="5.28515625" style="7" bestFit="1" customWidth="1"/>
    <col min="373" max="373" width="5.140625" style="7" customWidth="1"/>
    <col min="374" max="374" width="7.42578125" style="7" bestFit="1" customWidth="1"/>
    <col min="375" max="375" width="8.5703125" style="7" bestFit="1" customWidth="1"/>
    <col min="376" max="378" width="13.140625" style="7" bestFit="1" customWidth="1"/>
    <col min="379" max="379" width="13" style="7"/>
    <col min="380" max="380" width="29.42578125" style="7" bestFit="1" customWidth="1"/>
    <col min="381" max="609" width="13" style="7"/>
    <col min="610" max="610" width="4.5703125" style="7" customWidth="1"/>
    <col min="611" max="611" width="23.5703125" style="7" customWidth="1"/>
    <col min="612" max="612" width="30.28515625" style="7" customWidth="1"/>
    <col min="613" max="613" width="10.42578125" style="7" customWidth="1"/>
    <col min="614" max="614" width="6.7109375" style="7" bestFit="1" customWidth="1"/>
    <col min="615" max="615" width="6.140625" style="7" customWidth="1"/>
    <col min="616" max="616" width="5" style="7" customWidth="1"/>
    <col min="617" max="617" width="6.42578125" style="7" customWidth="1"/>
    <col min="618" max="620" width="5.42578125" style="7" customWidth="1"/>
    <col min="621" max="621" width="5.28515625" style="7" customWidth="1"/>
    <col min="622" max="622" width="5.42578125" style="7" customWidth="1"/>
    <col min="623" max="623" width="5.7109375" style="7" bestFit="1" customWidth="1"/>
    <col min="624" max="624" width="9.42578125" style="7" customWidth="1"/>
    <col min="625" max="625" width="10.140625" style="7" customWidth="1"/>
    <col min="626" max="626" width="9.140625" style="7" customWidth="1"/>
    <col min="627" max="627" width="9.5703125" style="7" customWidth="1"/>
    <col min="628" max="628" width="5.28515625" style="7" bestFit="1" customWidth="1"/>
    <col min="629" max="629" width="5.140625" style="7" customWidth="1"/>
    <col min="630" max="630" width="7.42578125" style="7" bestFit="1" customWidth="1"/>
    <col min="631" max="631" width="8.5703125" style="7" bestFit="1" customWidth="1"/>
    <col min="632" max="634" width="13.140625" style="7" bestFit="1" customWidth="1"/>
    <col min="635" max="635" width="13" style="7"/>
    <col min="636" max="636" width="29.42578125" style="7" bestFit="1" customWidth="1"/>
    <col min="637" max="865" width="13" style="7"/>
    <col min="866" max="866" width="4.5703125" style="7" customWidth="1"/>
    <col min="867" max="867" width="23.5703125" style="7" customWidth="1"/>
    <col min="868" max="868" width="30.28515625" style="7" customWidth="1"/>
    <col min="869" max="869" width="10.42578125" style="7" customWidth="1"/>
    <col min="870" max="870" width="6.7109375" style="7" bestFit="1" customWidth="1"/>
    <col min="871" max="871" width="6.140625" style="7" customWidth="1"/>
    <col min="872" max="872" width="5" style="7" customWidth="1"/>
    <col min="873" max="873" width="6.42578125" style="7" customWidth="1"/>
    <col min="874" max="876" width="5.42578125" style="7" customWidth="1"/>
    <col min="877" max="877" width="5.28515625" style="7" customWidth="1"/>
    <col min="878" max="878" width="5.42578125" style="7" customWidth="1"/>
    <col min="879" max="879" width="5.7109375" style="7" bestFit="1" customWidth="1"/>
    <col min="880" max="880" width="9.42578125" style="7" customWidth="1"/>
    <col min="881" max="881" width="10.140625" style="7" customWidth="1"/>
    <col min="882" max="882" width="9.140625" style="7" customWidth="1"/>
    <col min="883" max="883" width="9.5703125" style="7" customWidth="1"/>
    <col min="884" max="884" width="5.28515625" style="7" bestFit="1" customWidth="1"/>
    <col min="885" max="885" width="5.140625" style="7" customWidth="1"/>
    <col min="886" max="886" width="7.42578125" style="7" bestFit="1" customWidth="1"/>
    <col min="887" max="887" width="8.5703125" style="7" bestFit="1" customWidth="1"/>
    <col min="888" max="890" width="13.140625" style="7" bestFit="1" customWidth="1"/>
    <col min="891" max="891" width="13" style="7"/>
    <col min="892" max="892" width="29.42578125" style="7" bestFit="1" customWidth="1"/>
    <col min="893" max="1121" width="13" style="7"/>
    <col min="1122" max="1122" width="4.5703125" style="7" customWidth="1"/>
    <col min="1123" max="1123" width="23.5703125" style="7" customWidth="1"/>
    <col min="1124" max="1124" width="30.28515625" style="7" customWidth="1"/>
    <col min="1125" max="1125" width="10.42578125" style="7" customWidth="1"/>
    <col min="1126" max="1126" width="6.7109375" style="7" bestFit="1" customWidth="1"/>
    <col min="1127" max="1127" width="6.140625" style="7" customWidth="1"/>
    <col min="1128" max="1128" width="5" style="7" customWidth="1"/>
    <col min="1129" max="1129" width="6.42578125" style="7" customWidth="1"/>
    <col min="1130" max="1132" width="5.42578125" style="7" customWidth="1"/>
    <col min="1133" max="1133" width="5.28515625" style="7" customWidth="1"/>
    <col min="1134" max="1134" width="5.42578125" style="7" customWidth="1"/>
    <col min="1135" max="1135" width="5.7109375" style="7" bestFit="1" customWidth="1"/>
    <col min="1136" max="1136" width="9.42578125" style="7" customWidth="1"/>
    <col min="1137" max="1137" width="10.140625" style="7" customWidth="1"/>
    <col min="1138" max="1138" width="9.140625" style="7" customWidth="1"/>
    <col min="1139" max="1139" width="9.5703125" style="7" customWidth="1"/>
    <col min="1140" max="1140" width="5.28515625" style="7" bestFit="1" customWidth="1"/>
    <col min="1141" max="1141" width="5.140625" style="7" customWidth="1"/>
    <col min="1142" max="1142" width="7.42578125" style="7" bestFit="1" customWidth="1"/>
    <col min="1143" max="1143" width="8.5703125" style="7" bestFit="1" customWidth="1"/>
    <col min="1144" max="1146" width="13.140625" style="7" bestFit="1" customWidth="1"/>
    <col min="1147" max="1147" width="13" style="7"/>
    <col min="1148" max="1148" width="29.42578125" style="7" bestFit="1" customWidth="1"/>
    <col min="1149" max="1377" width="13" style="7"/>
    <col min="1378" max="1378" width="4.5703125" style="7" customWidth="1"/>
    <col min="1379" max="1379" width="23.5703125" style="7" customWidth="1"/>
    <col min="1380" max="1380" width="30.28515625" style="7" customWidth="1"/>
    <col min="1381" max="1381" width="10.42578125" style="7" customWidth="1"/>
    <col min="1382" max="1382" width="6.7109375" style="7" bestFit="1" customWidth="1"/>
    <col min="1383" max="1383" width="6.140625" style="7" customWidth="1"/>
    <col min="1384" max="1384" width="5" style="7" customWidth="1"/>
    <col min="1385" max="1385" width="6.42578125" style="7" customWidth="1"/>
    <col min="1386" max="1388" width="5.42578125" style="7" customWidth="1"/>
    <col min="1389" max="1389" width="5.28515625" style="7" customWidth="1"/>
    <col min="1390" max="1390" width="5.42578125" style="7" customWidth="1"/>
    <col min="1391" max="1391" width="5.7109375" style="7" bestFit="1" customWidth="1"/>
    <col min="1392" max="1392" width="9.42578125" style="7" customWidth="1"/>
    <col min="1393" max="1393" width="10.140625" style="7" customWidth="1"/>
    <col min="1394" max="1394" width="9.140625" style="7" customWidth="1"/>
    <col min="1395" max="1395" width="9.5703125" style="7" customWidth="1"/>
    <col min="1396" max="1396" width="5.28515625" style="7" bestFit="1" customWidth="1"/>
    <col min="1397" max="1397" width="5.140625" style="7" customWidth="1"/>
    <col min="1398" max="1398" width="7.42578125" style="7" bestFit="1" customWidth="1"/>
    <col min="1399" max="1399" width="8.5703125" style="7" bestFit="1" customWidth="1"/>
    <col min="1400" max="1402" width="13.140625" style="7" bestFit="1" customWidth="1"/>
    <col min="1403" max="1403" width="13" style="7"/>
    <col min="1404" max="1404" width="29.42578125" style="7" bestFit="1" customWidth="1"/>
    <col min="1405" max="1633" width="13" style="7"/>
    <col min="1634" max="1634" width="4.5703125" style="7" customWidth="1"/>
    <col min="1635" max="1635" width="23.5703125" style="7" customWidth="1"/>
    <col min="1636" max="1636" width="30.28515625" style="7" customWidth="1"/>
    <col min="1637" max="1637" width="10.42578125" style="7" customWidth="1"/>
    <col min="1638" max="1638" width="6.7109375" style="7" bestFit="1" customWidth="1"/>
    <col min="1639" max="1639" width="6.140625" style="7" customWidth="1"/>
    <col min="1640" max="1640" width="5" style="7" customWidth="1"/>
    <col min="1641" max="1641" width="6.42578125" style="7" customWidth="1"/>
    <col min="1642" max="1644" width="5.42578125" style="7" customWidth="1"/>
    <col min="1645" max="1645" width="5.28515625" style="7" customWidth="1"/>
    <col min="1646" max="1646" width="5.42578125" style="7" customWidth="1"/>
    <col min="1647" max="1647" width="5.7109375" style="7" bestFit="1" customWidth="1"/>
    <col min="1648" max="1648" width="9.42578125" style="7" customWidth="1"/>
    <col min="1649" max="1649" width="10.140625" style="7" customWidth="1"/>
    <col min="1650" max="1650" width="9.140625" style="7" customWidth="1"/>
    <col min="1651" max="1651" width="9.5703125" style="7" customWidth="1"/>
    <col min="1652" max="1652" width="5.28515625" style="7" bestFit="1" customWidth="1"/>
    <col min="1653" max="1653" width="5.140625" style="7" customWidth="1"/>
    <col min="1654" max="1654" width="7.42578125" style="7" bestFit="1" customWidth="1"/>
    <col min="1655" max="1655" width="8.5703125" style="7" bestFit="1" customWidth="1"/>
    <col min="1656" max="1658" width="13.140625" style="7" bestFit="1" customWidth="1"/>
    <col min="1659" max="1659" width="13" style="7"/>
    <col min="1660" max="1660" width="29.42578125" style="7" bestFit="1" customWidth="1"/>
    <col min="1661" max="1889" width="13" style="7"/>
    <col min="1890" max="1890" width="4.5703125" style="7" customWidth="1"/>
    <col min="1891" max="1891" width="23.5703125" style="7" customWidth="1"/>
    <col min="1892" max="1892" width="30.28515625" style="7" customWidth="1"/>
    <col min="1893" max="1893" width="10.42578125" style="7" customWidth="1"/>
    <col min="1894" max="1894" width="6.7109375" style="7" bestFit="1" customWidth="1"/>
    <col min="1895" max="1895" width="6.140625" style="7" customWidth="1"/>
    <col min="1896" max="1896" width="5" style="7" customWidth="1"/>
    <col min="1897" max="1897" width="6.42578125" style="7" customWidth="1"/>
    <col min="1898" max="1900" width="5.42578125" style="7" customWidth="1"/>
    <col min="1901" max="1901" width="5.28515625" style="7" customWidth="1"/>
    <col min="1902" max="1902" width="5.42578125" style="7" customWidth="1"/>
    <col min="1903" max="1903" width="5.7109375" style="7" bestFit="1" customWidth="1"/>
    <col min="1904" max="1904" width="9.42578125" style="7" customWidth="1"/>
    <col min="1905" max="1905" width="10.140625" style="7" customWidth="1"/>
    <col min="1906" max="1906" width="9.140625" style="7" customWidth="1"/>
    <col min="1907" max="1907" width="9.5703125" style="7" customWidth="1"/>
    <col min="1908" max="1908" width="5.28515625" style="7" bestFit="1" customWidth="1"/>
    <col min="1909" max="1909" width="5.140625" style="7" customWidth="1"/>
    <col min="1910" max="1910" width="7.42578125" style="7" bestFit="1" customWidth="1"/>
    <col min="1911" max="1911" width="8.5703125" style="7" bestFit="1" customWidth="1"/>
    <col min="1912" max="1914" width="13.140625" style="7" bestFit="1" customWidth="1"/>
    <col min="1915" max="1915" width="13" style="7"/>
    <col min="1916" max="1916" width="29.42578125" style="7" bestFit="1" customWidth="1"/>
    <col min="1917" max="2145" width="13" style="7"/>
    <col min="2146" max="2146" width="4.5703125" style="7" customWidth="1"/>
    <col min="2147" max="2147" width="23.5703125" style="7" customWidth="1"/>
    <col min="2148" max="2148" width="30.28515625" style="7" customWidth="1"/>
    <col min="2149" max="2149" width="10.42578125" style="7" customWidth="1"/>
    <col min="2150" max="2150" width="6.7109375" style="7" bestFit="1" customWidth="1"/>
    <col min="2151" max="2151" width="6.140625" style="7" customWidth="1"/>
    <col min="2152" max="2152" width="5" style="7" customWidth="1"/>
    <col min="2153" max="2153" width="6.42578125" style="7" customWidth="1"/>
    <col min="2154" max="2156" width="5.42578125" style="7" customWidth="1"/>
    <col min="2157" max="2157" width="5.28515625" style="7" customWidth="1"/>
    <col min="2158" max="2158" width="5.42578125" style="7" customWidth="1"/>
    <col min="2159" max="2159" width="5.7109375" style="7" bestFit="1" customWidth="1"/>
    <col min="2160" max="2160" width="9.42578125" style="7" customWidth="1"/>
    <col min="2161" max="2161" width="10.140625" style="7" customWidth="1"/>
    <col min="2162" max="2162" width="9.140625" style="7" customWidth="1"/>
    <col min="2163" max="2163" width="9.5703125" style="7" customWidth="1"/>
    <col min="2164" max="2164" width="5.28515625" style="7" bestFit="1" customWidth="1"/>
    <col min="2165" max="2165" width="5.140625" style="7" customWidth="1"/>
    <col min="2166" max="2166" width="7.42578125" style="7" bestFit="1" customWidth="1"/>
    <col min="2167" max="2167" width="8.5703125" style="7" bestFit="1" customWidth="1"/>
    <col min="2168" max="2170" width="13.140625" style="7" bestFit="1" customWidth="1"/>
    <col min="2171" max="2171" width="13" style="7"/>
    <col min="2172" max="2172" width="29.42578125" style="7" bestFit="1" customWidth="1"/>
    <col min="2173" max="2401" width="13" style="7"/>
    <col min="2402" max="2402" width="4.5703125" style="7" customWidth="1"/>
    <col min="2403" max="2403" width="23.5703125" style="7" customWidth="1"/>
    <col min="2404" max="2404" width="30.28515625" style="7" customWidth="1"/>
    <col min="2405" max="2405" width="10.42578125" style="7" customWidth="1"/>
    <col min="2406" max="2406" width="6.7109375" style="7" bestFit="1" customWidth="1"/>
    <col min="2407" max="2407" width="6.140625" style="7" customWidth="1"/>
    <col min="2408" max="2408" width="5" style="7" customWidth="1"/>
    <col min="2409" max="2409" width="6.42578125" style="7" customWidth="1"/>
    <col min="2410" max="2412" width="5.42578125" style="7" customWidth="1"/>
    <col min="2413" max="2413" width="5.28515625" style="7" customWidth="1"/>
    <col min="2414" max="2414" width="5.42578125" style="7" customWidth="1"/>
    <col min="2415" max="2415" width="5.7109375" style="7" bestFit="1" customWidth="1"/>
    <col min="2416" max="2416" width="9.42578125" style="7" customWidth="1"/>
    <col min="2417" max="2417" width="10.140625" style="7" customWidth="1"/>
    <col min="2418" max="2418" width="9.140625" style="7" customWidth="1"/>
    <col min="2419" max="2419" width="9.5703125" style="7" customWidth="1"/>
    <col min="2420" max="2420" width="5.28515625" style="7" bestFit="1" customWidth="1"/>
    <col min="2421" max="2421" width="5.140625" style="7" customWidth="1"/>
    <col min="2422" max="2422" width="7.42578125" style="7" bestFit="1" customWidth="1"/>
    <col min="2423" max="2423" width="8.5703125" style="7" bestFit="1" customWidth="1"/>
    <col min="2424" max="2426" width="13.140625" style="7" bestFit="1" customWidth="1"/>
    <col min="2427" max="2427" width="13" style="7"/>
    <col min="2428" max="2428" width="29.42578125" style="7" bestFit="1" customWidth="1"/>
    <col min="2429" max="2657" width="13" style="7"/>
    <col min="2658" max="2658" width="4.5703125" style="7" customWidth="1"/>
    <col min="2659" max="2659" width="23.5703125" style="7" customWidth="1"/>
    <col min="2660" max="2660" width="30.28515625" style="7" customWidth="1"/>
    <col min="2661" max="2661" width="10.42578125" style="7" customWidth="1"/>
    <col min="2662" max="2662" width="6.7109375" style="7" bestFit="1" customWidth="1"/>
    <col min="2663" max="2663" width="6.140625" style="7" customWidth="1"/>
    <col min="2664" max="2664" width="5" style="7" customWidth="1"/>
    <col min="2665" max="2665" width="6.42578125" style="7" customWidth="1"/>
    <col min="2666" max="2668" width="5.42578125" style="7" customWidth="1"/>
    <col min="2669" max="2669" width="5.28515625" style="7" customWidth="1"/>
    <col min="2670" max="2670" width="5.42578125" style="7" customWidth="1"/>
    <col min="2671" max="2671" width="5.7109375" style="7" bestFit="1" customWidth="1"/>
    <col min="2672" max="2672" width="9.42578125" style="7" customWidth="1"/>
    <col min="2673" max="2673" width="10.140625" style="7" customWidth="1"/>
    <col min="2674" max="2674" width="9.140625" style="7" customWidth="1"/>
    <col min="2675" max="2675" width="9.5703125" style="7" customWidth="1"/>
    <col min="2676" max="2676" width="5.28515625" style="7" bestFit="1" customWidth="1"/>
    <col min="2677" max="2677" width="5.140625" style="7" customWidth="1"/>
    <col min="2678" max="2678" width="7.42578125" style="7" bestFit="1" customWidth="1"/>
    <col min="2679" max="2679" width="8.5703125" style="7" bestFit="1" customWidth="1"/>
    <col min="2680" max="2682" width="13.140625" style="7" bestFit="1" customWidth="1"/>
    <col min="2683" max="2683" width="13" style="7"/>
    <col min="2684" max="2684" width="29.42578125" style="7" bestFit="1" customWidth="1"/>
    <col min="2685" max="2913" width="13" style="7"/>
    <col min="2914" max="2914" width="4.5703125" style="7" customWidth="1"/>
    <col min="2915" max="2915" width="23.5703125" style="7" customWidth="1"/>
    <col min="2916" max="2916" width="30.28515625" style="7" customWidth="1"/>
    <col min="2917" max="2917" width="10.42578125" style="7" customWidth="1"/>
    <col min="2918" max="2918" width="6.7109375" style="7" bestFit="1" customWidth="1"/>
    <col min="2919" max="2919" width="6.140625" style="7" customWidth="1"/>
    <col min="2920" max="2920" width="5" style="7" customWidth="1"/>
    <col min="2921" max="2921" width="6.42578125" style="7" customWidth="1"/>
    <col min="2922" max="2924" width="5.42578125" style="7" customWidth="1"/>
    <col min="2925" max="2925" width="5.28515625" style="7" customWidth="1"/>
    <col min="2926" max="2926" width="5.42578125" style="7" customWidth="1"/>
    <col min="2927" max="2927" width="5.7109375" style="7" bestFit="1" customWidth="1"/>
    <col min="2928" max="2928" width="9.42578125" style="7" customWidth="1"/>
    <col min="2929" max="2929" width="10.140625" style="7" customWidth="1"/>
    <col min="2930" max="2930" width="9.140625" style="7" customWidth="1"/>
    <col min="2931" max="2931" width="9.5703125" style="7" customWidth="1"/>
    <col min="2932" max="2932" width="5.28515625" style="7" bestFit="1" customWidth="1"/>
    <col min="2933" max="2933" width="5.140625" style="7" customWidth="1"/>
    <col min="2934" max="2934" width="7.42578125" style="7" bestFit="1" customWidth="1"/>
    <col min="2935" max="2935" width="8.5703125" style="7" bestFit="1" customWidth="1"/>
    <col min="2936" max="2938" width="13.140625" style="7" bestFit="1" customWidth="1"/>
    <col min="2939" max="2939" width="13" style="7"/>
    <col min="2940" max="2940" width="29.42578125" style="7" bestFit="1" customWidth="1"/>
    <col min="2941" max="3169" width="13" style="7"/>
    <col min="3170" max="3170" width="4.5703125" style="7" customWidth="1"/>
    <col min="3171" max="3171" width="23.5703125" style="7" customWidth="1"/>
    <col min="3172" max="3172" width="30.28515625" style="7" customWidth="1"/>
    <col min="3173" max="3173" width="10.42578125" style="7" customWidth="1"/>
    <col min="3174" max="3174" width="6.7109375" style="7" bestFit="1" customWidth="1"/>
    <col min="3175" max="3175" width="6.140625" style="7" customWidth="1"/>
    <col min="3176" max="3176" width="5" style="7" customWidth="1"/>
    <col min="3177" max="3177" width="6.42578125" style="7" customWidth="1"/>
    <col min="3178" max="3180" width="5.42578125" style="7" customWidth="1"/>
    <col min="3181" max="3181" width="5.28515625" style="7" customWidth="1"/>
    <col min="3182" max="3182" width="5.42578125" style="7" customWidth="1"/>
    <col min="3183" max="3183" width="5.7109375" style="7" bestFit="1" customWidth="1"/>
    <col min="3184" max="3184" width="9.42578125" style="7" customWidth="1"/>
    <col min="3185" max="3185" width="10.140625" style="7" customWidth="1"/>
    <col min="3186" max="3186" width="9.140625" style="7" customWidth="1"/>
    <col min="3187" max="3187" width="9.5703125" style="7" customWidth="1"/>
    <col min="3188" max="3188" width="5.28515625" style="7" bestFit="1" customWidth="1"/>
    <col min="3189" max="3189" width="5.140625" style="7" customWidth="1"/>
    <col min="3190" max="3190" width="7.42578125" style="7" bestFit="1" customWidth="1"/>
    <col min="3191" max="3191" width="8.5703125" style="7" bestFit="1" customWidth="1"/>
    <col min="3192" max="3194" width="13.140625" style="7" bestFit="1" customWidth="1"/>
    <col min="3195" max="3195" width="13" style="7"/>
    <col min="3196" max="3196" width="29.42578125" style="7" bestFit="1" customWidth="1"/>
    <col min="3197" max="3425" width="13" style="7"/>
    <col min="3426" max="3426" width="4.5703125" style="7" customWidth="1"/>
    <col min="3427" max="3427" width="23.5703125" style="7" customWidth="1"/>
    <col min="3428" max="3428" width="30.28515625" style="7" customWidth="1"/>
    <col min="3429" max="3429" width="10.42578125" style="7" customWidth="1"/>
    <col min="3430" max="3430" width="6.7109375" style="7" bestFit="1" customWidth="1"/>
    <col min="3431" max="3431" width="6.140625" style="7" customWidth="1"/>
    <col min="3432" max="3432" width="5" style="7" customWidth="1"/>
    <col min="3433" max="3433" width="6.42578125" style="7" customWidth="1"/>
    <col min="3434" max="3436" width="5.42578125" style="7" customWidth="1"/>
    <col min="3437" max="3437" width="5.28515625" style="7" customWidth="1"/>
    <col min="3438" max="3438" width="5.42578125" style="7" customWidth="1"/>
    <col min="3439" max="3439" width="5.7109375" style="7" bestFit="1" customWidth="1"/>
    <col min="3440" max="3440" width="9.42578125" style="7" customWidth="1"/>
    <col min="3441" max="3441" width="10.140625" style="7" customWidth="1"/>
    <col min="3442" max="3442" width="9.140625" style="7" customWidth="1"/>
    <col min="3443" max="3443" width="9.5703125" style="7" customWidth="1"/>
    <col min="3444" max="3444" width="5.28515625" style="7" bestFit="1" customWidth="1"/>
    <col min="3445" max="3445" width="5.140625" style="7" customWidth="1"/>
    <col min="3446" max="3446" width="7.42578125" style="7" bestFit="1" customWidth="1"/>
    <col min="3447" max="3447" width="8.5703125" style="7" bestFit="1" customWidth="1"/>
    <col min="3448" max="3450" width="13.140625" style="7" bestFit="1" customWidth="1"/>
    <col min="3451" max="3451" width="13" style="7"/>
    <col min="3452" max="3452" width="29.42578125" style="7" bestFit="1" customWidth="1"/>
    <col min="3453" max="3681" width="13" style="7"/>
    <col min="3682" max="3682" width="4.5703125" style="7" customWidth="1"/>
    <col min="3683" max="3683" width="23.5703125" style="7" customWidth="1"/>
    <col min="3684" max="3684" width="30.28515625" style="7" customWidth="1"/>
    <col min="3685" max="3685" width="10.42578125" style="7" customWidth="1"/>
    <col min="3686" max="3686" width="6.7109375" style="7" bestFit="1" customWidth="1"/>
    <col min="3687" max="3687" width="6.140625" style="7" customWidth="1"/>
    <col min="3688" max="3688" width="5" style="7" customWidth="1"/>
    <col min="3689" max="3689" width="6.42578125" style="7" customWidth="1"/>
    <col min="3690" max="3692" width="5.42578125" style="7" customWidth="1"/>
    <col min="3693" max="3693" width="5.28515625" style="7" customWidth="1"/>
    <col min="3694" max="3694" width="5.42578125" style="7" customWidth="1"/>
    <col min="3695" max="3695" width="5.7109375" style="7" bestFit="1" customWidth="1"/>
    <col min="3696" max="3696" width="9.42578125" style="7" customWidth="1"/>
    <col min="3697" max="3697" width="10.140625" style="7" customWidth="1"/>
    <col min="3698" max="3698" width="9.140625" style="7" customWidth="1"/>
    <col min="3699" max="3699" width="9.5703125" style="7" customWidth="1"/>
    <col min="3700" max="3700" width="5.28515625" style="7" bestFit="1" customWidth="1"/>
    <col min="3701" max="3701" width="5.140625" style="7" customWidth="1"/>
    <col min="3702" max="3702" width="7.42578125" style="7" bestFit="1" customWidth="1"/>
    <col min="3703" max="3703" width="8.5703125" style="7" bestFit="1" customWidth="1"/>
    <col min="3704" max="3706" width="13.140625" style="7" bestFit="1" customWidth="1"/>
    <col min="3707" max="3707" width="13" style="7"/>
    <col min="3708" max="3708" width="29.42578125" style="7" bestFit="1" customWidth="1"/>
    <col min="3709" max="3937" width="13" style="7"/>
    <col min="3938" max="3938" width="4.5703125" style="7" customWidth="1"/>
    <col min="3939" max="3939" width="23.5703125" style="7" customWidth="1"/>
    <col min="3940" max="3940" width="30.28515625" style="7" customWidth="1"/>
    <col min="3941" max="3941" width="10.42578125" style="7" customWidth="1"/>
    <col min="3942" max="3942" width="6.7109375" style="7" bestFit="1" customWidth="1"/>
    <col min="3943" max="3943" width="6.140625" style="7" customWidth="1"/>
    <col min="3944" max="3944" width="5" style="7" customWidth="1"/>
    <col min="3945" max="3945" width="6.42578125" style="7" customWidth="1"/>
    <col min="3946" max="3948" width="5.42578125" style="7" customWidth="1"/>
    <col min="3949" max="3949" width="5.28515625" style="7" customWidth="1"/>
    <col min="3950" max="3950" width="5.42578125" style="7" customWidth="1"/>
    <col min="3951" max="3951" width="5.7109375" style="7" bestFit="1" customWidth="1"/>
    <col min="3952" max="3952" width="9.42578125" style="7" customWidth="1"/>
    <col min="3953" max="3953" width="10.140625" style="7" customWidth="1"/>
    <col min="3954" max="3954" width="9.140625" style="7" customWidth="1"/>
    <col min="3955" max="3955" width="9.5703125" style="7" customWidth="1"/>
    <col min="3956" max="3956" width="5.28515625" style="7" bestFit="1" customWidth="1"/>
    <col min="3957" max="3957" width="5.140625" style="7" customWidth="1"/>
    <col min="3958" max="3958" width="7.42578125" style="7" bestFit="1" customWidth="1"/>
    <col min="3959" max="3959" width="8.5703125" style="7" bestFit="1" customWidth="1"/>
    <col min="3960" max="3962" width="13.140625" style="7" bestFit="1" customWidth="1"/>
    <col min="3963" max="3963" width="13" style="7"/>
    <col min="3964" max="3964" width="29.42578125" style="7" bestFit="1" customWidth="1"/>
    <col min="3965" max="4193" width="13" style="7"/>
    <col min="4194" max="4194" width="4.5703125" style="7" customWidth="1"/>
    <col min="4195" max="4195" width="23.5703125" style="7" customWidth="1"/>
    <col min="4196" max="4196" width="30.28515625" style="7" customWidth="1"/>
    <col min="4197" max="4197" width="10.42578125" style="7" customWidth="1"/>
    <col min="4198" max="4198" width="6.7109375" style="7" bestFit="1" customWidth="1"/>
    <col min="4199" max="4199" width="6.140625" style="7" customWidth="1"/>
    <col min="4200" max="4200" width="5" style="7" customWidth="1"/>
    <col min="4201" max="4201" width="6.42578125" style="7" customWidth="1"/>
    <col min="4202" max="4204" width="5.42578125" style="7" customWidth="1"/>
    <col min="4205" max="4205" width="5.28515625" style="7" customWidth="1"/>
    <col min="4206" max="4206" width="5.42578125" style="7" customWidth="1"/>
    <col min="4207" max="4207" width="5.7109375" style="7" bestFit="1" customWidth="1"/>
    <col min="4208" max="4208" width="9.42578125" style="7" customWidth="1"/>
    <col min="4209" max="4209" width="10.140625" style="7" customWidth="1"/>
    <col min="4210" max="4210" width="9.140625" style="7" customWidth="1"/>
    <col min="4211" max="4211" width="9.5703125" style="7" customWidth="1"/>
    <col min="4212" max="4212" width="5.28515625" style="7" bestFit="1" customWidth="1"/>
    <col min="4213" max="4213" width="5.140625" style="7" customWidth="1"/>
    <col min="4214" max="4214" width="7.42578125" style="7" bestFit="1" customWidth="1"/>
    <col min="4215" max="4215" width="8.5703125" style="7" bestFit="1" customWidth="1"/>
    <col min="4216" max="4218" width="13.140625" style="7" bestFit="1" customWidth="1"/>
    <col min="4219" max="4219" width="13" style="7"/>
    <col min="4220" max="4220" width="29.42578125" style="7" bestFit="1" customWidth="1"/>
    <col min="4221" max="4449" width="13" style="7"/>
    <col min="4450" max="4450" width="4.5703125" style="7" customWidth="1"/>
    <col min="4451" max="4451" width="23.5703125" style="7" customWidth="1"/>
    <col min="4452" max="4452" width="30.28515625" style="7" customWidth="1"/>
    <col min="4453" max="4453" width="10.42578125" style="7" customWidth="1"/>
    <col min="4454" max="4454" width="6.7109375" style="7" bestFit="1" customWidth="1"/>
    <col min="4455" max="4455" width="6.140625" style="7" customWidth="1"/>
    <col min="4456" max="4456" width="5" style="7" customWidth="1"/>
    <col min="4457" max="4457" width="6.42578125" style="7" customWidth="1"/>
    <col min="4458" max="4460" width="5.42578125" style="7" customWidth="1"/>
    <col min="4461" max="4461" width="5.28515625" style="7" customWidth="1"/>
    <col min="4462" max="4462" width="5.42578125" style="7" customWidth="1"/>
    <col min="4463" max="4463" width="5.7109375" style="7" bestFit="1" customWidth="1"/>
    <col min="4464" max="4464" width="9.42578125" style="7" customWidth="1"/>
    <col min="4465" max="4465" width="10.140625" style="7" customWidth="1"/>
    <col min="4466" max="4466" width="9.140625" style="7" customWidth="1"/>
    <col min="4467" max="4467" width="9.5703125" style="7" customWidth="1"/>
    <col min="4468" max="4468" width="5.28515625" style="7" bestFit="1" customWidth="1"/>
    <col min="4469" max="4469" width="5.140625" style="7" customWidth="1"/>
    <col min="4470" max="4470" width="7.42578125" style="7" bestFit="1" customWidth="1"/>
    <col min="4471" max="4471" width="8.5703125" style="7" bestFit="1" customWidth="1"/>
    <col min="4472" max="4474" width="13.140625" style="7" bestFit="1" customWidth="1"/>
    <col min="4475" max="4475" width="13" style="7"/>
    <col min="4476" max="4476" width="29.42578125" style="7" bestFit="1" customWidth="1"/>
    <col min="4477" max="4705" width="13" style="7"/>
    <col min="4706" max="4706" width="4.5703125" style="7" customWidth="1"/>
    <col min="4707" max="4707" width="23.5703125" style="7" customWidth="1"/>
    <col min="4708" max="4708" width="30.28515625" style="7" customWidth="1"/>
    <col min="4709" max="4709" width="10.42578125" style="7" customWidth="1"/>
    <col min="4710" max="4710" width="6.7109375" style="7" bestFit="1" customWidth="1"/>
    <col min="4711" max="4711" width="6.140625" style="7" customWidth="1"/>
    <col min="4712" max="4712" width="5" style="7" customWidth="1"/>
    <col min="4713" max="4713" width="6.42578125" style="7" customWidth="1"/>
    <col min="4714" max="4716" width="5.42578125" style="7" customWidth="1"/>
    <col min="4717" max="4717" width="5.28515625" style="7" customWidth="1"/>
    <col min="4718" max="4718" width="5.42578125" style="7" customWidth="1"/>
    <col min="4719" max="4719" width="5.7109375" style="7" bestFit="1" customWidth="1"/>
    <col min="4720" max="4720" width="9.42578125" style="7" customWidth="1"/>
    <col min="4721" max="4721" width="10.140625" style="7" customWidth="1"/>
    <col min="4722" max="4722" width="9.140625" style="7" customWidth="1"/>
    <col min="4723" max="4723" width="9.5703125" style="7" customWidth="1"/>
    <col min="4724" max="4724" width="5.28515625" style="7" bestFit="1" customWidth="1"/>
    <col min="4725" max="4725" width="5.140625" style="7" customWidth="1"/>
    <col min="4726" max="4726" width="7.42578125" style="7" bestFit="1" customWidth="1"/>
    <col min="4727" max="4727" width="8.5703125" style="7" bestFit="1" customWidth="1"/>
    <col min="4728" max="4730" width="13.140625" style="7" bestFit="1" customWidth="1"/>
    <col min="4731" max="4731" width="13" style="7"/>
    <col min="4732" max="4732" width="29.42578125" style="7" bestFit="1" customWidth="1"/>
    <col min="4733" max="4961" width="13" style="7"/>
    <col min="4962" max="4962" width="4.5703125" style="7" customWidth="1"/>
    <col min="4963" max="4963" width="23.5703125" style="7" customWidth="1"/>
    <col min="4964" max="4964" width="30.28515625" style="7" customWidth="1"/>
    <col min="4965" max="4965" width="10.42578125" style="7" customWidth="1"/>
    <col min="4966" max="4966" width="6.7109375" style="7" bestFit="1" customWidth="1"/>
    <col min="4967" max="4967" width="6.140625" style="7" customWidth="1"/>
    <col min="4968" max="4968" width="5" style="7" customWidth="1"/>
    <col min="4969" max="4969" width="6.42578125" style="7" customWidth="1"/>
    <col min="4970" max="4972" width="5.42578125" style="7" customWidth="1"/>
    <col min="4973" max="4973" width="5.28515625" style="7" customWidth="1"/>
    <col min="4974" max="4974" width="5.42578125" style="7" customWidth="1"/>
    <col min="4975" max="4975" width="5.7109375" style="7" bestFit="1" customWidth="1"/>
    <col min="4976" max="4976" width="9.42578125" style="7" customWidth="1"/>
    <col min="4977" max="4977" width="10.140625" style="7" customWidth="1"/>
    <col min="4978" max="4978" width="9.140625" style="7" customWidth="1"/>
    <col min="4979" max="4979" width="9.5703125" style="7" customWidth="1"/>
    <col min="4980" max="4980" width="5.28515625" style="7" bestFit="1" customWidth="1"/>
    <col min="4981" max="4981" width="5.140625" style="7" customWidth="1"/>
    <col min="4982" max="4982" width="7.42578125" style="7" bestFit="1" customWidth="1"/>
    <col min="4983" max="4983" width="8.5703125" style="7" bestFit="1" customWidth="1"/>
    <col min="4984" max="4986" width="13.140625" style="7" bestFit="1" customWidth="1"/>
    <col min="4987" max="4987" width="13" style="7"/>
    <col min="4988" max="4988" width="29.42578125" style="7" bestFit="1" customWidth="1"/>
    <col min="4989" max="5217" width="13" style="7"/>
    <col min="5218" max="5218" width="4.5703125" style="7" customWidth="1"/>
    <col min="5219" max="5219" width="23.5703125" style="7" customWidth="1"/>
    <col min="5220" max="5220" width="30.28515625" style="7" customWidth="1"/>
    <col min="5221" max="5221" width="10.42578125" style="7" customWidth="1"/>
    <col min="5222" max="5222" width="6.7109375" style="7" bestFit="1" customWidth="1"/>
    <col min="5223" max="5223" width="6.140625" style="7" customWidth="1"/>
    <col min="5224" max="5224" width="5" style="7" customWidth="1"/>
    <col min="5225" max="5225" width="6.42578125" style="7" customWidth="1"/>
    <col min="5226" max="5228" width="5.42578125" style="7" customWidth="1"/>
    <col min="5229" max="5229" width="5.28515625" style="7" customWidth="1"/>
    <col min="5230" max="5230" width="5.42578125" style="7" customWidth="1"/>
    <col min="5231" max="5231" width="5.7109375" style="7" bestFit="1" customWidth="1"/>
    <col min="5232" max="5232" width="9.42578125" style="7" customWidth="1"/>
    <col min="5233" max="5233" width="10.140625" style="7" customWidth="1"/>
    <col min="5234" max="5234" width="9.140625" style="7" customWidth="1"/>
    <col min="5235" max="5235" width="9.5703125" style="7" customWidth="1"/>
    <col min="5236" max="5236" width="5.28515625" style="7" bestFit="1" customWidth="1"/>
    <col min="5237" max="5237" width="5.140625" style="7" customWidth="1"/>
    <col min="5238" max="5238" width="7.42578125" style="7" bestFit="1" customWidth="1"/>
    <col min="5239" max="5239" width="8.5703125" style="7" bestFit="1" customWidth="1"/>
    <col min="5240" max="5242" width="13.140625" style="7" bestFit="1" customWidth="1"/>
    <col min="5243" max="5243" width="13" style="7"/>
    <col min="5244" max="5244" width="29.42578125" style="7" bestFit="1" customWidth="1"/>
    <col min="5245" max="5473" width="13" style="7"/>
    <col min="5474" max="5474" width="4.5703125" style="7" customWidth="1"/>
    <col min="5475" max="5475" width="23.5703125" style="7" customWidth="1"/>
    <col min="5476" max="5476" width="30.28515625" style="7" customWidth="1"/>
    <col min="5477" max="5477" width="10.42578125" style="7" customWidth="1"/>
    <col min="5478" max="5478" width="6.7109375" style="7" bestFit="1" customWidth="1"/>
    <col min="5479" max="5479" width="6.140625" style="7" customWidth="1"/>
    <col min="5480" max="5480" width="5" style="7" customWidth="1"/>
    <col min="5481" max="5481" width="6.42578125" style="7" customWidth="1"/>
    <col min="5482" max="5484" width="5.42578125" style="7" customWidth="1"/>
    <col min="5485" max="5485" width="5.28515625" style="7" customWidth="1"/>
    <col min="5486" max="5486" width="5.42578125" style="7" customWidth="1"/>
    <col min="5487" max="5487" width="5.7109375" style="7" bestFit="1" customWidth="1"/>
    <col min="5488" max="5488" width="9.42578125" style="7" customWidth="1"/>
    <col min="5489" max="5489" width="10.140625" style="7" customWidth="1"/>
    <col min="5490" max="5490" width="9.140625" style="7" customWidth="1"/>
    <col min="5491" max="5491" width="9.5703125" style="7" customWidth="1"/>
    <col min="5492" max="5492" width="5.28515625" style="7" bestFit="1" customWidth="1"/>
    <col min="5493" max="5493" width="5.140625" style="7" customWidth="1"/>
    <col min="5494" max="5494" width="7.42578125" style="7" bestFit="1" customWidth="1"/>
    <col min="5495" max="5495" width="8.5703125" style="7" bestFit="1" customWidth="1"/>
    <col min="5496" max="5498" width="13.140625" style="7" bestFit="1" customWidth="1"/>
    <col min="5499" max="5499" width="13" style="7"/>
    <col min="5500" max="5500" width="29.42578125" style="7" bestFit="1" customWidth="1"/>
    <col min="5501" max="5729" width="13" style="7"/>
    <col min="5730" max="5730" width="4.5703125" style="7" customWidth="1"/>
    <col min="5731" max="5731" width="23.5703125" style="7" customWidth="1"/>
    <col min="5732" max="5732" width="30.28515625" style="7" customWidth="1"/>
    <col min="5733" max="5733" width="10.42578125" style="7" customWidth="1"/>
    <col min="5734" max="5734" width="6.7109375" style="7" bestFit="1" customWidth="1"/>
    <col min="5735" max="5735" width="6.140625" style="7" customWidth="1"/>
    <col min="5736" max="5736" width="5" style="7" customWidth="1"/>
    <col min="5737" max="5737" width="6.42578125" style="7" customWidth="1"/>
    <col min="5738" max="5740" width="5.42578125" style="7" customWidth="1"/>
    <col min="5741" max="5741" width="5.28515625" style="7" customWidth="1"/>
    <col min="5742" max="5742" width="5.42578125" style="7" customWidth="1"/>
    <col min="5743" max="5743" width="5.7109375" style="7" bestFit="1" customWidth="1"/>
    <col min="5744" max="5744" width="9.42578125" style="7" customWidth="1"/>
    <col min="5745" max="5745" width="10.140625" style="7" customWidth="1"/>
    <col min="5746" max="5746" width="9.140625" style="7" customWidth="1"/>
    <col min="5747" max="5747" width="9.5703125" style="7" customWidth="1"/>
    <col min="5748" max="5748" width="5.28515625" style="7" bestFit="1" customWidth="1"/>
    <col min="5749" max="5749" width="5.140625" style="7" customWidth="1"/>
    <col min="5750" max="5750" width="7.42578125" style="7" bestFit="1" customWidth="1"/>
    <col min="5751" max="5751" width="8.5703125" style="7" bestFit="1" customWidth="1"/>
    <col min="5752" max="5754" width="13.140625" style="7" bestFit="1" customWidth="1"/>
    <col min="5755" max="5755" width="13" style="7"/>
    <col min="5756" max="5756" width="29.42578125" style="7" bestFit="1" customWidth="1"/>
    <col min="5757" max="5985" width="13" style="7"/>
    <col min="5986" max="5986" width="4.5703125" style="7" customWidth="1"/>
    <col min="5987" max="5987" width="23.5703125" style="7" customWidth="1"/>
    <col min="5988" max="5988" width="30.28515625" style="7" customWidth="1"/>
    <col min="5989" max="5989" width="10.42578125" style="7" customWidth="1"/>
    <col min="5990" max="5990" width="6.7109375" style="7" bestFit="1" customWidth="1"/>
    <col min="5991" max="5991" width="6.140625" style="7" customWidth="1"/>
    <col min="5992" max="5992" width="5" style="7" customWidth="1"/>
    <col min="5993" max="5993" width="6.42578125" style="7" customWidth="1"/>
    <col min="5994" max="5996" width="5.42578125" style="7" customWidth="1"/>
    <col min="5997" max="5997" width="5.28515625" style="7" customWidth="1"/>
    <col min="5998" max="5998" width="5.42578125" style="7" customWidth="1"/>
    <col min="5999" max="5999" width="5.7109375" style="7" bestFit="1" customWidth="1"/>
    <col min="6000" max="6000" width="9.42578125" style="7" customWidth="1"/>
    <col min="6001" max="6001" width="10.140625" style="7" customWidth="1"/>
    <col min="6002" max="6002" width="9.140625" style="7" customWidth="1"/>
    <col min="6003" max="6003" width="9.5703125" style="7" customWidth="1"/>
    <col min="6004" max="6004" width="5.28515625" style="7" bestFit="1" customWidth="1"/>
    <col min="6005" max="6005" width="5.140625" style="7" customWidth="1"/>
    <col min="6006" max="6006" width="7.42578125" style="7" bestFit="1" customWidth="1"/>
    <col min="6007" max="6007" width="8.5703125" style="7" bestFit="1" customWidth="1"/>
    <col min="6008" max="6010" width="13.140625" style="7" bestFit="1" customWidth="1"/>
    <col min="6011" max="6011" width="13" style="7"/>
    <col min="6012" max="6012" width="29.42578125" style="7" bestFit="1" customWidth="1"/>
    <col min="6013" max="6241" width="13" style="7"/>
    <col min="6242" max="6242" width="4.5703125" style="7" customWidth="1"/>
    <col min="6243" max="6243" width="23.5703125" style="7" customWidth="1"/>
    <col min="6244" max="6244" width="30.28515625" style="7" customWidth="1"/>
    <col min="6245" max="6245" width="10.42578125" style="7" customWidth="1"/>
    <col min="6246" max="6246" width="6.7109375" style="7" bestFit="1" customWidth="1"/>
    <col min="6247" max="6247" width="6.140625" style="7" customWidth="1"/>
    <col min="6248" max="6248" width="5" style="7" customWidth="1"/>
    <col min="6249" max="6249" width="6.42578125" style="7" customWidth="1"/>
    <col min="6250" max="6252" width="5.42578125" style="7" customWidth="1"/>
    <col min="6253" max="6253" width="5.28515625" style="7" customWidth="1"/>
    <col min="6254" max="6254" width="5.42578125" style="7" customWidth="1"/>
    <col min="6255" max="6255" width="5.7109375" style="7" bestFit="1" customWidth="1"/>
    <col min="6256" max="6256" width="9.42578125" style="7" customWidth="1"/>
    <col min="6257" max="6257" width="10.140625" style="7" customWidth="1"/>
    <col min="6258" max="6258" width="9.140625" style="7" customWidth="1"/>
    <col min="6259" max="6259" width="9.5703125" style="7" customWidth="1"/>
    <col min="6260" max="6260" width="5.28515625" style="7" bestFit="1" customWidth="1"/>
    <col min="6261" max="6261" width="5.140625" style="7" customWidth="1"/>
    <col min="6262" max="6262" width="7.42578125" style="7" bestFit="1" customWidth="1"/>
    <col min="6263" max="6263" width="8.5703125" style="7" bestFit="1" customWidth="1"/>
    <col min="6264" max="6266" width="13.140625" style="7" bestFit="1" customWidth="1"/>
    <col min="6267" max="6267" width="13" style="7"/>
    <col min="6268" max="6268" width="29.42578125" style="7" bestFit="1" customWidth="1"/>
    <col min="6269" max="16384" width="13" style="7"/>
  </cols>
  <sheetData>
    <row r="1" spans="1:422" ht="18.600000000000001" customHeight="1">
      <c r="A1" s="383" t="s">
        <v>53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18"/>
    </row>
    <row r="2" spans="1:422" ht="45.6" customHeight="1">
      <c r="A2" s="61"/>
      <c r="B2" s="72" t="s">
        <v>54</v>
      </c>
      <c r="C2" s="72"/>
      <c r="D2" s="72"/>
      <c r="E2" s="72"/>
      <c r="F2" s="72"/>
      <c r="G2" s="72"/>
      <c r="H2" s="72"/>
      <c r="I2" s="72"/>
      <c r="J2" s="72"/>
      <c r="K2" s="72"/>
      <c r="L2" s="386" t="s">
        <v>2</v>
      </c>
      <c r="M2" s="386"/>
      <c r="N2" s="72"/>
      <c r="O2" s="72"/>
      <c r="P2" s="72"/>
    </row>
    <row r="3" spans="1:422" ht="25.9" customHeight="1">
      <c r="A3" s="387" t="s">
        <v>88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20"/>
    </row>
    <row r="4" spans="1:422" ht="16.149999999999999" customHeight="1">
      <c r="A4" s="62"/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422" ht="30" customHeight="1">
      <c r="A5" s="388"/>
      <c r="B5" s="390" t="s">
        <v>13</v>
      </c>
      <c r="C5" s="390" t="s">
        <v>0</v>
      </c>
      <c r="D5" s="392" t="s">
        <v>15</v>
      </c>
      <c r="E5" s="392" t="s">
        <v>16</v>
      </c>
      <c r="F5" s="392" t="s">
        <v>17</v>
      </c>
      <c r="G5" s="392" t="s">
        <v>18</v>
      </c>
      <c r="H5" s="392" t="s">
        <v>19</v>
      </c>
      <c r="I5" s="392" t="s">
        <v>20</v>
      </c>
      <c r="J5" s="392" t="s">
        <v>21</v>
      </c>
      <c r="K5" s="60"/>
      <c r="L5" s="390" t="s">
        <v>3</v>
      </c>
      <c r="M5" s="390" t="s">
        <v>1</v>
      </c>
      <c r="N5" s="384" t="s">
        <v>4</v>
      </c>
      <c r="O5" s="24" t="s">
        <v>22</v>
      </c>
      <c r="P5" s="25" t="s">
        <v>23</v>
      </c>
    </row>
    <row r="6" spans="1:422" ht="16.5" hidden="1" customHeight="1">
      <c r="A6" s="389"/>
      <c r="B6" s="391"/>
      <c r="C6" s="391"/>
      <c r="D6" s="393"/>
      <c r="E6" s="393"/>
      <c r="F6" s="393"/>
      <c r="G6" s="393"/>
      <c r="H6" s="393"/>
      <c r="I6" s="393"/>
      <c r="J6" s="393"/>
      <c r="L6" s="391"/>
      <c r="M6" s="391"/>
      <c r="N6" s="385"/>
      <c r="O6" s="29"/>
      <c r="P6" s="19"/>
    </row>
    <row r="7" spans="1:422" ht="16.5" customHeight="1">
      <c r="A7" s="70"/>
      <c r="B7" s="63"/>
      <c r="C7" s="63"/>
      <c r="D7" s="110"/>
      <c r="E7" s="110"/>
      <c r="F7" s="110"/>
      <c r="G7" s="110"/>
      <c r="H7" s="110"/>
      <c r="I7" s="110"/>
      <c r="J7" s="110"/>
      <c r="K7" s="60"/>
      <c r="L7" s="63"/>
      <c r="M7" s="211"/>
      <c r="N7" s="160"/>
      <c r="O7" s="29"/>
      <c r="P7" s="19"/>
    </row>
    <row r="8" spans="1:422" s="34" customFormat="1" ht="37.5">
      <c r="A8" s="63"/>
      <c r="B8" s="121" t="s">
        <v>235</v>
      </c>
      <c r="C8" s="208" t="s">
        <v>65</v>
      </c>
      <c r="D8" s="63"/>
      <c r="E8" s="63"/>
      <c r="F8" s="63"/>
      <c r="G8" s="63"/>
      <c r="H8" s="63"/>
      <c r="I8" s="63"/>
      <c r="J8" s="63"/>
      <c r="K8" s="63"/>
      <c r="L8" s="163">
        <v>3.6599537037037035E-3</v>
      </c>
      <c r="M8" s="527">
        <v>1</v>
      </c>
      <c r="N8" s="30" t="e">
        <f>IF(P8="",#REF!/MIN(#REF!)*100,"в\к")</f>
        <v>#REF!</v>
      </c>
      <c r="O8" s="31"/>
      <c r="P8" s="19"/>
      <c r="Q8" s="33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</row>
    <row r="9" spans="1:422" s="37" customFormat="1" ht="39" customHeight="1">
      <c r="A9" s="63"/>
      <c r="B9" s="121" t="s">
        <v>172</v>
      </c>
      <c r="C9" s="208" t="s">
        <v>61</v>
      </c>
      <c r="D9" s="63"/>
      <c r="E9" s="63"/>
      <c r="F9" s="63"/>
      <c r="G9" s="63"/>
      <c r="H9" s="63"/>
      <c r="I9" s="63"/>
      <c r="J9" s="63"/>
      <c r="K9" s="63"/>
      <c r="L9" s="163">
        <v>4.3017361111111112E-3</v>
      </c>
      <c r="M9" s="527">
        <v>2</v>
      </c>
      <c r="N9" s="30" t="e">
        <f>IF(P9="",#REF!/MIN(#REF!)*100,"в\к")</f>
        <v>#REF!</v>
      </c>
      <c r="O9" s="31"/>
      <c r="P9" s="19"/>
      <c r="Q9" s="33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/>
      <c r="LF9" s="19"/>
      <c r="LG9" s="19"/>
      <c r="LH9" s="19"/>
      <c r="LI9" s="19"/>
      <c r="LJ9" s="19"/>
      <c r="LK9" s="19"/>
      <c r="LL9" s="19"/>
      <c r="LM9" s="19"/>
      <c r="LN9" s="19"/>
      <c r="LO9" s="19"/>
      <c r="LP9" s="19"/>
      <c r="LQ9" s="19"/>
      <c r="LR9" s="19"/>
      <c r="LS9" s="19"/>
      <c r="LT9" s="19"/>
      <c r="LU9" s="19"/>
      <c r="LV9" s="19"/>
      <c r="LW9" s="19"/>
      <c r="LX9" s="19"/>
      <c r="LY9" s="19"/>
      <c r="LZ9" s="19"/>
      <c r="MA9" s="19"/>
      <c r="MB9" s="19"/>
      <c r="MC9" s="19"/>
      <c r="MD9" s="19"/>
      <c r="ME9" s="19"/>
      <c r="MF9" s="19"/>
      <c r="MG9" s="19"/>
      <c r="MH9" s="19"/>
      <c r="MI9" s="19"/>
      <c r="MJ9" s="19"/>
      <c r="MK9" s="19"/>
      <c r="ML9" s="19"/>
      <c r="MM9" s="19"/>
      <c r="MN9" s="19"/>
      <c r="MO9" s="19"/>
      <c r="MP9" s="19"/>
      <c r="MQ9" s="19"/>
      <c r="MR9" s="19"/>
      <c r="MS9" s="19"/>
      <c r="MT9" s="19"/>
      <c r="MU9" s="19"/>
      <c r="MV9" s="19"/>
      <c r="MW9" s="19"/>
      <c r="MX9" s="19"/>
      <c r="MY9" s="19"/>
      <c r="MZ9" s="19"/>
      <c r="NA9" s="19"/>
      <c r="NB9" s="19"/>
      <c r="NC9" s="19"/>
      <c r="ND9" s="19"/>
      <c r="NE9" s="19"/>
      <c r="NF9" s="19"/>
      <c r="NG9" s="19"/>
      <c r="NH9" s="19"/>
      <c r="NI9" s="19"/>
      <c r="NJ9" s="19"/>
      <c r="NK9" s="19"/>
      <c r="NL9" s="19"/>
      <c r="NM9" s="19"/>
      <c r="NN9" s="19"/>
      <c r="NO9" s="19"/>
      <c r="NP9" s="19"/>
      <c r="NQ9" s="19"/>
      <c r="NR9" s="19"/>
      <c r="NS9" s="19"/>
      <c r="NT9" s="19"/>
      <c r="NU9" s="19"/>
      <c r="NV9" s="19"/>
      <c r="NW9" s="19"/>
      <c r="NX9" s="19"/>
      <c r="NY9" s="19"/>
      <c r="NZ9" s="19"/>
      <c r="OA9" s="19"/>
      <c r="OB9" s="19"/>
      <c r="OC9" s="19"/>
      <c r="OD9" s="19"/>
      <c r="OE9" s="19"/>
      <c r="OF9" s="19"/>
      <c r="OG9" s="19"/>
      <c r="OH9" s="19"/>
      <c r="OI9" s="19"/>
      <c r="OJ9" s="19"/>
      <c r="OK9" s="19"/>
      <c r="OL9" s="19"/>
      <c r="OM9" s="19"/>
      <c r="ON9" s="19"/>
      <c r="OO9" s="19"/>
      <c r="OP9" s="19"/>
      <c r="OQ9" s="19"/>
      <c r="OR9" s="19"/>
      <c r="OS9" s="19"/>
      <c r="OT9" s="19"/>
      <c r="OU9" s="19"/>
      <c r="OV9" s="19"/>
      <c r="OW9" s="19"/>
      <c r="OX9" s="19"/>
      <c r="OY9" s="19"/>
      <c r="OZ9" s="19"/>
      <c r="PA9" s="19"/>
      <c r="PB9" s="19"/>
      <c r="PC9" s="19"/>
      <c r="PD9" s="19"/>
      <c r="PE9" s="19"/>
      <c r="PF9" s="19"/>
    </row>
    <row r="10" spans="1:422" ht="56.25">
      <c r="A10" s="63"/>
      <c r="B10" s="121" t="s">
        <v>125</v>
      </c>
      <c r="C10" s="208" t="s">
        <v>64</v>
      </c>
      <c r="D10" s="63"/>
      <c r="E10" s="63"/>
      <c r="F10" s="63"/>
      <c r="G10" s="63"/>
      <c r="H10" s="63"/>
      <c r="I10" s="63"/>
      <c r="J10" s="63"/>
      <c r="K10" s="63"/>
      <c r="L10" s="163">
        <v>4.6370370370370376E-3</v>
      </c>
      <c r="M10" s="527">
        <v>3</v>
      </c>
      <c r="N10" s="30" t="e">
        <f>IF(P10="",#REF!/MIN(#REF!)*100,"в\к")</f>
        <v>#REF!</v>
      </c>
      <c r="O10" s="31"/>
      <c r="P10" s="19"/>
      <c r="Q10" s="33"/>
    </row>
    <row r="11" spans="1:422" s="39" customFormat="1" ht="37.5">
      <c r="A11" s="63"/>
      <c r="B11" s="121" t="s">
        <v>113</v>
      </c>
      <c r="C11" s="208" t="s">
        <v>60</v>
      </c>
      <c r="D11" s="63"/>
      <c r="E11" s="63"/>
      <c r="F11" s="63"/>
      <c r="G11" s="63"/>
      <c r="H11" s="63"/>
      <c r="I11" s="63"/>
      <c r="J11" s="63"/>
      <c r="K11" s="63"/>
      <c r="L11" s="163">
        <v>4.7201388888888892E-3</v>
      </c>
      <c r="M11" s="527">
        <v>4</v>
      </c>
      <c r="N11" s="30" t="e">
        <f>IF(P11="",#REF!/MIN(#REF!)*100,"в\к")</f>
        <v>#REF!</v>
      </c>
      <c r="O11" s="31"/>
      <c r="P11" s="19"/>
      <c r="Q11" s="2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</row>
    <row r="12" spans="1:422" s="19" customFormat="1" ht="37.5">
      <c r="A12" s="63"/>
      <c r="B12" s="121" t="s">
        <v>236</v>
      </c>
      <c r="C12" s="208" t="s">
        <v>66</v>
      </c>
      <c r="D12" s="63"/>
      <c r="E12" s="63"/>
      <c r="F12" s="63"/>
      <c r="G12" s="63"/>
      <c r="H12" s="63"/>
      <c r="I12" s="63"/>
      <c r="J12" s="63"/>
      <c r="K12" s="63"/>
      <c r="L12" s="163">
        <v>5.0221064814814816E-3</v>
      </c>
      <c r="M12" s="527">
        <v>5</v>
      </c>
      <c r="N12" s="30" t="e">
        <f>IF(P12="",#REF!/MIN(#REF!)*100,"в\к")</f>
        <v>#REF!</v>
      </c>
      <c r="O12" s="35"/>
      <c r="Q12" s="29"/>
    </row>
    <row r="13" spans="1:422" ht="37.5">
      <c r="A13" s="63"/>
      <c r="B13" s="121" t="s">
        <v>180</v>
      </c>
      <c r="C13" s="208" t="s">
        <v>62</v>
      </c>
      <c r="D13" s="63"/>
      <c r="E13" s="63"/>
      <c r="F13" s="63"/>
      <c r="G13" s="63"/>
      <c r="H13" s="63"/>
      <c r="I13" s="63"/>
      <c r="J13" s="63"/>
      <c r="K13" s="63"/>
      <c r="L13" s="163">
        <v>5.1825231481481479E-3</v>
      </c>
      <c r="M13" s="527">
        <v>6</v>
      </c>
      <c r="N13" s="30" t="e">
        <f>IF(P13="",#REF!/MIN(#REF!)*100,"в\к")</f>
        <v>#REF!</v>
      </c>
      <c r="O13" s="35"/>
      <c r="P13" s="19"/>
      <c r="Q13" s="33"/>
    </row>
    <row r="14" spans="1:422" ht="56.25">
      <c r="A14" s="63"/>
      <c r="B14" s="121" t="s">
        <v>229</v>
      </c>
      <c r="C14" s="208" t="s">
        <v>69</v>
      </c>
      <c r="D14" s="63"/>
      <c r="E14" s="63"/>
      <c r="F14" s="63"/>
      <c r="G14" s="63"/>
      <c r="H14" s="63"/>
      <c r="I14" s="63"/>
      <c r="J14" s="63"/>
      <c r="K14" s="63"/>
      <c r="L14" s="163">
        <v>5.7454861111111109E-3</v>
      </c>
      <c r="M14" s="527">
        <v>7</v>
      </c>
      <c r="N14" s="30" t="e">
        <f>IF(P14="",#REF!/MIN(#REF!)*100,"в\к")</f>
        <v>#REF!</v>
      </c>
      <c r="O14" s="31"/>
      <c r="P14" s="19"/>
    </row>
    <row r="15" spans="1:422" ht="56.25">
      <c r="A15" s="63"/>
      <c r="B15" s="121" t="s">
        <v>221</v>
      </c>
      <c r="C15" s="208" t="s">
        <v>70</v>
      </c>
      <c r="D15" s="63"/>
      <c r="E15" s="63"/>
      <c r="F15" s="63"/>
      <c r="G15" s="63"/>
      <c r="H15" s="63"/>
      <c r="I15" s="63"/>
      <c r="J15" s="63"/>
      <c r="K15" s="63"/>
      <c r="L15" s="163">
        <v>5.9583333333333328E-3</v>
      </c>
      <c r="M15" s="527">
        <v>8</v>
      </c>
      <c r="N15" s="30" t="e">
        <f>IF(P15="",#REF!/MIN(#REF!)*100,"в\к")</f>
        <v>#REF!</v>
      </c>
      <c r="O15" s="31"/>
      <c r="P15" s="19"/>
      <c r="Q15" s="29"/>
    </row>
    <row r="16" spans="1:422" s="34" customFormat="1" ht="37.5">
      <c r="A16" s="63"/>
      <c r="B16" s="121" t="s">
        <v>301</v>
      </c>
      <c r="C16" s="208" t="s">
        <v>63</v>
      </c>
      <c r="D16" s="63"/>
      <c r="E16" s="63"/>
      <c r="F16" s="63"/>
      <c r="G16" s="63"/>
      <c r="H16" s="63"/>
      <c r="I16" s="63"/>
      <c r="J16" s="63"/>
      <c r="K16" s="63"/>
      <c r="L16" s="163">
        <v>7.1645833333333327E-3</v>
      </c>
      <c r="M16" s="527">
        <v>9</v>
      </c>
      <c r="N16" s="30" t="e">
        <f>IF(P16="",#REF!/MIN(#REF!)*100,"в\к")</f>
        <v>#REF!</v>
      </c>
      <c r="O16" s="31"/>
      <c r="P16" s="19"/>
      <c r="Q16" s="2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</row>
    <row r="17" spans="1:36" s="43" customFormat="1" ht="47.25" customHeight="1">
      <c r="A17" s="63"/>
      <c r="B17" s="121" t="s">
        <v>214</v>
      </c>
      <c r="C17" s="207" t="s">
        <v>297</v>
      </c>
      <c r="D17" s="63"/>
      <c r="E17" s="63"/>
      <c r="F17" s="63"/>
      <c r="G17" s="63"/>
      <c r="H17" s="63"/>
      <c r="I17" s="63"/>
      <c r="J17" s="63"/>
      <c r="K17" s="63"/>
      <c r="L17" s="163">
        <v>8.2656250000000004E-3</v>
      </c>
      <c r="M17" s="527">
        <v>10</v>
      </c>
      <c r="N17" s="30" t="e">
        <f>IF(P17="",#REF!/MIN(#REF!)*100,"в\к")</f>
        <v>#REF!</v>
      </c>
      <c r="O17" s="31"/>
      <c r="P17" s="19"/>
      <c r="Q17" s="41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</row>
    <row r="18" spans="1:36" s="44" customFormat="1" ht="57" thickBot="1">
      <c r="A18" s="63"/>
      <c r="B18" s="121" t="s">
        <v>179</v>
      </c>
      <c r="C18" s="209" t="s">
        <v>68</v>
      </c>
      <c r="D18" s="63"/>
      <c r="E18" s="63"/>
      <c r="F18" s="63"/>
      <c r="G18" s="63"/>
      <c r="H18" s="63"/>
      <c r="I18" s="63"/>
      <c r="J18" s="63"/>
      <c r="K18" s="63"/>
      <c r="L18" s="526" t="s">
        <v>306</v>
      </c>
      <c r="M18" s="527">
        <v>11</v>
      </c>
      <c r="N18" s="30" t="e">
        <f>IF(P18="",#REF!/MIN(#REF!)*100,"в\к")</f>
        <v>#REF!</v>
      </c>
      <c r="O18" s="35"/>
      <c r="P18" s="19"/>
      <c r="Q18" s="41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36" ht="13.5" customHeight="1">
      <c r="A19" s="64"/>
      <c r="B19" s="45"/>
      <c r="C19" s="45"/>
      <c r="D19" s="47"/>
      <c r="E19" s="47"/>
      <c r="F19" s="47"/>
      <c r="G19" s="47"/>
      <c r="H19" s="47"/>
      <c r="I19" s="47"/>
      <c r="J19" s="47"/>
      <c r="K19" s="47"/>
      <c r="L19" s="48"/>
      <c r="M19" s="49"/>
      <c r="N19" s="48"/>
      <c r="O19" s="35"/>
    </row>
    <row r="20" spans="1:36" ht="13.5" customHeight="1">
      <c r="A20" s="64"/>
      <c r="B20" s="45"/>
      <c r="C20" s="45"/>
      <c r="D20" s="47"/>
      <c r="E20" s="47"/>
      <c r="F20" s="47"/>
      <c r="G20" s="47"/>
      <c r="H20" s="47"/>
      <c r="I20" s="47"/>
      <c r="J20" s="47"/>
      <c r="K20" s="47"/>
      <c r="L20" s="48"/>
      <c r="M20" s="49"/>
      <c r="N20" s="48"/>
      <c r="O20" s="35"/>
    </row>
    <row r="21" spans="1:36" ht="13.5" customHeight="1">
      <c r="A21" s="64"/>
      <c r="B21" s="45"/>
      <c r="C21" s="45"/>
      <c r="D21" s="47"/>
      <c r="E21" s="47"/>
      <c r="F21" s="47"/>
      <c r="G21" s="47"/>
      <c r="H21" s="47"/>
      <c r="I21" s="47"/>
      <c r="J21" s="47"/>
      <c r="K21" s="47"/>
      <c r="L21" s="48"/>
      <c r="M21" s="49"/>
      <c r="N21" s="48"/>
      <c r="O21" s="35"/>
    </row>
    <row r="22" spans="1:36" ht="13.5" customHeight="1">
      <c r="A22" s="161"/>
      <c r="B22" s="50" t="s">
        <v>32</v>
      </c>
      <c r="C22" s="50" t="s">
        <v>49</v>
      </c>
      <c r="D22" s="8"/>
      <c r="E22" s="52" t="s">
        <v>33</v>
      </c>
      <c r="F22" s="8"/>
      <c r="G22" s="8"/>
      <c r="H22" s="8"/>
      <c r="I22" s="8"/>
      <c r="J22" s="8"/>
      <c r="K22" s="47"/>
      <c r="L22" s="48"/>
      <c r="M22" s="49"/>
      <c r="N22" s="48"/>
      <c r="O22" s="35"/>
    </row>
    <row r="23" spans="1:36" ht="13.5" customHeight="1">
      <c r="A23" s="161"/>
      <c r="B23" s="52"/>
      <c r="C23" s="52"/>
      <c r="D23" s="8"/>
      <c r="E23" s="8"/>
      <c r="F23" s="8"/>
      <c r="G23" s="8"/>
      <c r="H23" s="8"/>
      <c r="I23" s="8"/>
      <c r="J23" s="8"/>
      <c r="K23" s="47"/>
      <c r="L23" s="48"/>
      <c r="M23" s="49"/>
      <c r="N23" s="48"/>
      <c r="O23" s="35"/>
    </row>
    <row r="24" spans="1:36" ht="13.5" customHeight="1">
      <c r="A24" s="64"/>
      <c r="B24" s="50" t="s">
        <v>34</v>
      </c>
      <c r="C24" s="50" t="s">
        <v>35</v>
      </c>
      <c r="D24" s="8"/>
      <c r="E24" s="52" t="s">
        <v>35</v>
      </c>
      <c r="F24" s="8"/>
      <c r="G24" s="8"/>
      <c r="H24" s="8"/>
      <c r="I24" s="8"/>
      <c r="J24" s="8"/>
      <c r="K24" s="47"/>
      <c r="L24" s="48"/>
      <c r="M24" s="49"/>
      <c r="N24" s="48"/>
      <c r="O24" s="35"/>
    </row>
    <row r="25" spans="1:36" ht="13.5" customHeight="1">
      <c r="A25" s="161"/>
      <c r="B25" s="45"/>
      <c r="C25" s="45"/>
      <c r="D25" s="47"/>
      <c r="E25" s="47"/>
      <c r="F25" s="47"/>
      <c r="G25" s="47"/>
      <c r="H25" s="47"/>
      <c r="I25" s="47"/>
      <c r="J25" s="47"/>
      <c r="K25" s="47"/>
      <c r="L25" s="48"/>
      <c r="M25" s="49"/>
      <c r="N25" s="48"/>
      <c r="O25" s="35"/>
    </row>
    <row r="26" spans="1:36" s="53" customFormat="1" ht="13.5" customHeight="1">
      <c r="A26" s="161"/>
      <c r="B26" s="45"/>
      <c r="C26" s="45"/>
      <c r="D26" s="47"/>
      <c r="E26" s="47"/>
      <c r="F26" s="47"/>
      <c r="G26" s="47"/>
      <c r="H26" s="47"/>
      <c r="I26" s="47"/>
      <c r="J26" s="47"/>
      <c r="K26" s="47"/>
      <c r="L26" s="48"/>
      <c r="M26" s="49"/>
      <c r="N26" s="48"/>
      <c r="O26" s="35"/>
    </row>
    <row r="27" spans="1:36" ht="13.5" customHeight="1">
      <c r="A27" s="64"/>
      <c r="B27" s="45"/>
      <c r="D27" s="47"/>
      <c r="E27" s="47"/>
      <c r="F27" s="47"/>
      <c r="G27" s="47"/>
      <c r="H27" s="47"/>
      <c r="I27" s="47"/>
      <c r="J27" s="47"/>
      <c r="K27" s="47"/>
      <c r="L27" s="48"/>
      <c r="M27" s="49"/>
      <c r="N27" s="48"/>
      <c r="O27" s="35"/>
    </row>
    <row r="28" spans="1:36" ht="13.5" customHeight="1">
      <c r="A28" s="161"/>
      <c r="B28" s="45"/>
      <c r="D28" s="47"/>
      <c r="E28" s="47"/>
      <c r="F28" s="47"/>
      <c r="G28" s="47"/>
      <c r="H28" s="47"/>
      <c r="I28" s="47"/>
      <c r="J28" s="47"/>
      <c r="K28" s="47"/>
      <c r="L28" s="48"/>
      <c r="M28" s="49"/>
      <c r="N28" s="48"/>
      <c r="O28" s="35"/>
    </row>
    <row r="29" spans="1:36" ht="13.5" customHeight="1">
      <c r="A29" s="161"/>
      <c r="B29" s="45"/>
      <c r="D29" s="161"/>
      <c r="E29" s="161"/>
      <c r="F29" s="161"/>
      <c r="G29" s="161"/>
      <c r="H29" s="161"/>
      <c r="I29" s="161"/>
      <c r="J29" s="161"/>
      <c r="K29" s="161"/>
      <c r="L29" s="81"/>
      <c r="M29" s="82"/>
      <c r="N29" s="48"/>
      <c r="O29" s="35"/>
    </row>
    <row r="30" spans="1:36" ht="13.5" customHeight="1">
      <c r="A30" s="64"/>
      <c r="B30" s="45"/>
      <c r="D30" s="161"/>
      <c r="E30" s="161"/>
      <c r="F30" s="161"/>
      <c r="G30" s="161"/>
      <c r="H30" s="161"/>
      <c r="I30" s="161"/>
      <c r="J30" s="161"/>
      <c r="K30" s="161"/>
      <c r="L30" s="81"/>
      <c r="M30" s="82"/>
      <c r="N30" s="48"/>
      <c r="O30" s="35"/>
    </row>
    <row r="31" spans="1:36" ht="13.5" customHeight="1">
      <c r="A31" s="64"/>
      <c r="B31" s="45"/>
      <c r="D31" s="161"/>
      <c r="E31" s="161"/>
      <c r="F31" s="161"/>
      <c r="G31" s="161"/>
      <c r="H31" s="161"/>
      <c r="I31" s="161"/>
      <c r="J31" s="161"/>
      <c r="K31" s="161"/>
      <c r="L31" s="81"/>
      <c r="M31" s="82"/>
      <c r="N31" s="48"/>
      <c r="O31" s="35"/>
    </row>
    <row r="32" spans="1:36" ht="13.5" customHeight="1">
      <c r="A32" s="161"/>
      <c r="B32" s="45"/>
      <c r="D32" s="161"/>
      <c r="E32" s="161"/>
      <c r="F32" s="161"/>
      <c r="G32" s="161"/>
      <c r="H32" s="161"/>
      <c r="I32" s="161"/>
      <c r="J32" s="161"/>
      <c r="K32" s="161"/>
      <c r="L32" s="81"/>
      <c r="M32" s="82"/>
      <c r="N32" s="48"/>
      <c r="O32" s="35"/>
    </row>
    <row r="33" spans="1:14" ht="12" customHeight="1">
      <c r="A33" s="66"/>
      <c r="B33" s="54"/>
      <c r="D33" s="83"/>
      <c r="E33" s="83"/>
      <c r="F33" s="83"/>
      <c r="G33" s="83"/>
      <c r="H33" s="84"/>
      <c r="I33" s="84"/>
      <c r="J33" s="84"/>
      <c r="K33" s="84"/>
      <c r="L33" s="84"/>
      <c r="M33" s="84"/>
      <c r="N33" s="55"/>
    </row>
    <row r="34" spans="1:14" ht="10.9" customHeight="1">
      <c r="A34" s="61"/>
      <c r="B34" s="56"/>
      <c r="D34" s="51"/>
      <c r="E34" s="51"/>
      <c r="F34" s="85"/>
      <c r="G34" s="85"/>
      <c r="H34" s="51"/>
      <c r="I34" s="51"/>
      <c r="J34" s="51"/>
      <c r="K34" s="51"/>
      <c r="L34" s="86"/>
      <c r="M34" s="84"/>
      <c r="N34" s="18"/>
    </row>
    <row r="35" spans="1:14" ht="10.9" customHeight="1">
      <c r="A35" s="61"/>
      <c r="B35" s="56"/>
      <c r="D35" s="51"/>
      <c r="E35" s="51"/>
      <c r="F35" s="85"/>
      <c r="G35" s="85"/>
      <c r="H35" s="51"/>
      <c r="I35" s="51"/>
      <c r="J35" s="51"/>
      <c r="K35" s="51"/>
      <c r="L35" s="84"/>
      <c r="M35" s="84"/>
      <c r="N35" s="18"/>
    </row>
    <row r="36" spans="1:14" ht="12" customHeight="1">
      <c r="D36" s="87"/>
      <c r="E36" s="87"/>
      <c r="F36" s="87"/>
      <c r="G36" s="87"/>
      <c r="H36" s="88"/>
      <c r="I36" s="88"/>
      <c r="J36" s="88"/>
      <c r="K36" s="88"/>
      <c r="L36" s="89"/>
      <c r="M36" s="88"/>
    </row>
    <row r="37" spans="1:14"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7"/>
    </row>
    <row r="38" spans="1:14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1:14" ht="12" customHeight="1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1:14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1:14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1:14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4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4:14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4:14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4:14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4:14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4:14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4:14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4:14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4:14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4:14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4:14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4:14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4:14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4:14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4:14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4:14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4:14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4:14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4:14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4:14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4:14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4:14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4:14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4:14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4:14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4:14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4:14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4:14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4:14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4:14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4:14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</sheetData>
  <autoFilter ref="A7:P7">
    <sortState ref="A8:P18">
      <sortCondition ref="L7"/>
    </sortState>
  </autoFilter>
  <dataConsolidate/>
  <mergeCells count="16">
    <mergeCell ref="A1:M1"/>
    <mergeCell ref="N5:N6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M5:M6"/>
  </mergeCells>
  <conditionalFormatting sqref="O1:P1 O3:P65484">
    <cfRule type="cellIs" dxfId="23" priority="1" stopIfTrue="1" operator="equal">
      <formula>"лично"</formula>
    </cfRule>
    <cfRule type="cellIs" dxfId="22" priority="2" stopIfTrue="1" operator="equal">
      <formula>"в/к"</formula>
    </cfRule>
  </conditionalFormatting>
  <pageMargins left="0.35433070866141736" right="0.26666666666666666" top="0.29333333333333333" bottom="0.59055118110236227" header="0.51181102362204722" footer="0.51181102362204722"/>
  <pageSetup paperSize="9" scale="64" orientation="portrait" r:id="rId1"/>
  <headerFooter alignWithMargins="0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AJ29"/>
  <sheetViews>
    <sheetView view="pageLayout" topLeftCell="A8" zoomScaleNormal="100" zoomScaleSheetLayoutView="106" workbookViewId="0">
      <selection sqref="A1:M23"/>
    </sheetView>
  </sheetViews>
  <sheetFormatPr defaultColWidth="13" defaultRowHeight="15"/>
  <cols>
    <col min="1" max="1" width="4.5703125" style="67" customWidth="1"/>
    <col min="2" max="2" width="48.85546875" style="7" customWidth="1"/>
    <col min="3" max="3" width="39.7109375" style="56" customWidth="1"/>
    <col min="4" max="4" width="6.7109375" style="58" hidden="1" customWidth="1"/>
    <col min="5" max="5" width="6.140625" style="58" hidden="1" customWidth="1"/>
    <col min="6" max="6" width="5" style="58" hidden="1" customWidth="1"/>
    <col min="7" max="7" width="6.42578125" style="58" hidden="1" customWidth="1"/>
    <col min="8" max="10" width="5.42578125" style="23" hidden="1" customWidth="1"/>
    <col min="11" max="11" width="5.28515625" style="23" hidden="1" customWidth="1"/>
    <col min="12" max="12" width="24.28515625" style="18" customWidth="1"/>
    <col min="13" max="13" width="22.85546875" style="23" customWidth="1"/>
    <col min="14" max="14" width="9.140625" style="23" hidden="1" customWidth="1"/>
    <col min="15" max="15" width="9.5703125" style="7" hidden="1" customWidth="1"/>
    <col min="16" max="16" width="5.28515625" style="7" hidden="1" customWidth="1"/>
    <col min="17" max="36" width="13" style="19"/>
    <col min="37" max="97" width="13" style="7"/>
    <col min="98" max="98" width="4.5703125" style="7" customWidth="1"/>
    <col min="99" max="99" width="23.5703125" style="7" customWidth="1"/>
    <col min="100" max="100" width="30.28515625" style="7" customWidth="1"/>
    <col min="101" max="101" width="10.42578125" style="7" customWidth="1"/>
    <col min="102" max="102" width="6.7109375" style="7" bestFit="1" customWidth="1"/>
    <col min="103" max="103" width="6.140625" style="7" customWidth="1"/>
    <col min="104" max="104" width="5" style="7" customWidth="1"/>
    <col min="105" max="105" width="6.42578125" style="7" customWidth="1"/>
    <col min="106" max="108" width="5.42578125" style="7" customWidth="1"/>
    <col min="109" max="109" width="5.28515625" style="7" customWidth="1"/>
    <col min="110" max="110" width="5.42578125" style="7" customWidth="1"/>
    <col min="111" max="111" width="5.7109375" style="7" bestFit="1" customWidth="1"/>
    <col min="112" max="112" width="9.42578125" style="7" customWidth="1"/>
    <col min="113" max="113" width="10.140625" style="7" customWidth="1"/>
    <col min="114" max="114" width="9.140625" style="7" customWidth="1"/>
    <col min="115" max="115" width="9.5703125" style="7" customWidth="1"/>
    <col min="116" max="116" width="5.28515625" style="7" bestFit="1" customWidth="1"/>
    <col min="117" max="117" width="5.140625" style="7" customWidth="1"/>
    <col min="118" max="118" width="7.42578125" style="7" bestFit="1" customWidth="1"/>
    <col min="119" max="119" width="8.5703125" style="7" bestFit="1" customWidth="1"/>
    <col min="120" max="122" width="13.140625" style="7" bestFit="1" customWidth="1"/>
    <col min="123" max="123" width="13" style="7"/>
    <col min="124" max="124" width="29.42578125" style="7" bestFit="1" customWidth="1"/>
    <col min="125" max="353" width="13" style="7"/>
    <col min="354" max="354" width="4.5703125" style="7" customWidth="1"/>
    <col min="355" max="355" width="23.5703125" style="7" customWidth="1"/>
    <col min="356" max="356" width="30.28515625" style="7" customWidth="1"/>
    <col min="357" max="357" width="10.42578125" style="7" customWidth="1"/>
    <col min="358" max="358" width="6.7109375" style="7" bestFit="1" customWidth="1"/>
    <col min="359" max="359" width="6.140625" style="7" customWidth="1"/>
    <col min="360" max="360" width="5" style="7" customWidth="1"/>
    <col min="361" max="361" width="6.42578125" style="7" customWidth="1"/>
    <col min="362" max="364" width="5.42578125" style="7" customWidth="1"/>
    <col min="365" max="365" width="5.28515625" style="7" customWidth="1"/>
    <col min="366" max="366" width="5.42578125" style="7" customWidth="1"/>
    <col min="367" max="367" width="5.7109375" style="7" bestFit="1" customWidth="1"/>
    <col min="368" max="368" width="9.42578125" style="7" customWidth="1"/>
    <col min="369" max="369" width="10.140625" style="7" customWidth="1"/>
    <col min="370" max="370" width="9.140625" style="7" customWidth="1"/>
    <col min="371" max="371" width="9.5703125" style="7" customWidth="1"/>
    <col min="372" max="372" width="5.28515625" style="7" bestFit="1" customWidth="1"/>
    <col min="373" max="373" width="5.140625" style="7" customWidth="1"/>
    <col min="374" max="374" width="7.42578125" style="7" bestFit="1" customWidth="1"/>
    <col min="375" max="375" width="8.5703125" style="7" bestFit="1" customWidth="1"/>
    <col min="376" max="378" width="13.140625" style="7" bestFit="1" customWidth="1"/>
    <col min="379" max="379" width="13" style="7"/>
    <col min="380" max="380" width="29.42578125" style="7" bestFit="1" customWidth="1"/>
    <col min="381" max="609" width="13" style="7"/>
    <col min="610" max="610" width="4.5703125" style="7" customWidth="1"/>
    <col min="611" max="611" width="23.5703125" style="7" customWidth="1"/>
    <col min="612" max="612" width="30.28515625" style="7" customWidth="1"/>
    <col min="613" max="613" width="10.42578125" style="7" customWidth="1"/>
    <col min="614" max="614" width="6.7109375" style="7" bestFit="1" customWidth="1"/>
    <col min="615" max="615" width="6.140625" style="7" customWidth="1"/>
    <col min="616" max="616" width="5" style="7" customWidth="1"/>
    <col min="617" max="617" width="6.42578125" style="7" customWidth="1"/>
    <col min="618" max="620" width="5.42578125" style="7" customWidth="1"/>
    <col min="621" max="621" width="5.28515625" style="7" customWidth="1"/>
    <col min="622" max="622" width="5.42578125" style="7" customWidth="1"/>
    <col min="623" max="623" width="5.7109375" style="7" bestFit="1" customWidth="1"/>
    <col min="624" max="624" width="9.42578125" style="7" customWidth="1"/>
    <col min="625" max="625" width="10.140625" style="7" customWidth="1"/>
    <col min="626" max="626" width="9.140625" style="7" customWidth="1"/>
    <col min="627" max="627" width="9.5703125" style="7" customWidth="1"/>
    <col min="628" max="628" width="5.28515625" style="7" bestFit="1" customWidth="1"/>
    <col min="629" max="629" width="5.140625" style="7" customWidth="1"/>
    <col min="630" max="630" width="7.42578125" style="7" bestFit="1" customWidth="1"/>
    <col min="631" max="631" width="8.5703125" style="7" bestFit="1" customWidth="1"/>
    <col min="632" max="634" width="13.140625" style="7" bestFit="1" customWidth="1"/>
    <col min="635" max="635" width="13" style="7"/>
    <col min="636" max="636" width="29.42578125" style="7" bestFit="1" customWidth="1"/>
    <col min="637" max="865" width="13" style="7"/>
    <col min="866" max="866" width="4.5703125" style="7" customWidth="1"/>
    <col min="867" max="867" width="23.5703125" style="7" customWidth="1"/>
    <col min="868" max="868" width="30.28515625" style="7" customWidth="1"/>
    <col min="869" max="869" width="10.42578125" style="7" customWidth="1"/>
    <col min="870" max="870" width="6.7109375" style="7" bestFit="1" customWidth="1"/>
    <col min="871" max="871" width="6.140625" style="7" customWidth="1"/>
    <col min="872" max="872" width="5" style="7" customWidth="1"/>
    <col min="873" max="873" width="6.42578125" style="7" customWidth="1"/>
    <col min="874" max="876" width="5.42578125" style="7" customWidth="1"/>
    <col min="877" max="877" width="5.28515625" style="7" customWidth="1"/>
    <col min="878" max="878" width="5.42578125" style="7" customWidth="1"/>
    <col min="879" max="879" width="5.7109375" style="7" bestFit="1" customWidth="1"/>
    <col min="880" max="880" width="9.42578125" style="7" customWidth="1"/>
    <col min="881" max="881" width="10.140625" style="7" customWidth="1"/>
    <col min="882" max="882" width="9.140625" style="7" customWidth="1"/>
    <col min="883" max="883" width="9.5703125" style="7" customWidth="1"/>
    <col min="884" max="884" width="5.28515625" style="7" bestFit="1" customWidth="1"/>
    <col min="885" max="885" width="5.140625" style="7" customWidth="1"/>
    <col min="886" max="886" width="7.42578125" style="7" bestFit="1" customWidth="1"/>
    <col min="887" max="887" width="8.5703125" style="7" bestFit="1" customWidth="1"/>
    <col min="888" max="890" width="13.140625" style="7" bestFit="1" customWidth="1"/>
    <col min="891" max="891" width="13" style="7"/>
    <col min="892" max="892" width="29.42578125" style="7" bestFit="1" customWidth="1"/>
    <col min="893" max="1121" width="13" style="7"/>
    <col min="1122" max="1122" width="4.5703125" style="7" customWidth="1"/>
    <col min="1123" max="1123" width="23.5703125" style="7" customWidth="1"/>
    <col min="1124" max="1124" width="30.28515625" style="7" customWidth="1"/>
    <col min="1125" max="1125" width="10.42578125" style="7" customWidth="1"/>
    <col min="1126" max="1126" width="6.7109375" style="7" bestFit="1" customWidth="1"/>
    <col min="1127" max="1127" width="6.140625" style="7" customWidth="1"/>
    <col min="1128" max="1128" width="5" style="7" customWidth="1"/>
    <col min="1129" max="1129" width="6.42578125" style="7" customWidth="1"/>
    <col min="1130" max="1132" width="5.42578125" style="7" customWidth="1"/>
    <col min="1133" max="1133" width="5.28515625" style="7" customWidth="1"/>
    <col min="1134" max="1134" width="5.42578125" style="7" customWidth="1"/>
    <col min="1135" max="1135" width="5.7109375" style="7" bestFit="1" customWidth="1"/>
    <col min="1136" max="1136" width="9.42578125" style="7" customWidth="1"/>
    <col min="1137" max="1137" width="10.140625" style="7" customWidth="1"/>
    <col min="1138" max="1138" width="9.140625" style="7" customWidth="1"/>
    <col min="1139" max="1139" width="9.5703125" style="7" customWidth="1"/>
    <col min="1140" max="1140" width="5.28515625" style="7" bestFit="1" customWidth="1"/>
    <col min="1141" max="1141" width="5.140625" style="7" customWidth="1"/>
    <col min="1142" max="1142" width="7.42578125" style="7" bestFit="1" customWidth="1"/>
    <col min="1143" max="1143" width="8.5703125" style="7" bestFit="1" customWidth="1"/>
    <col min="1144" max="1146" width="13.140625" style="7" bestFit="1" customWidth="1"/>
    <col min="1147" max="1147" width="13" style="7"/>
    <col min="1148" max="1148" width="29.42578125" style="7" bestFit="1" customWidth="1"/>
    <col min="1149" max="1377" width="13" style="7"/>
    <col min="1378" max="1378" width="4.5703125" style="7" customWidth="1"/>
    <col min="1379" max="1379" width="23.5703125" style="7" customWidth="1"/>
    <col min="1380" max="1380" width="30.28515625" style="7" customWidth="1"/>
    <col min="1381" max="1381" width="10.42578125" style="7" customWidth="1"/>
    <col min="1382" max="1382" width="6.7109375" style="7" bestFit="1" customWidth="1"/>
    <col min="1383" max="1383" width="6.140625" style="7" customWidth="1"/>
    <col min="1384" max="1384" width="5" style="7" customWidth="1"/>
    <col min="1385" max="1385" width="6.42578125" style="7" customWidth="1"/>
    <col min="1386" max="1388" width="5.42578125" style="7" customWidth="1"/>
    <col min="1389" max="1389" width="5.28515625" style="7" customWidth="1"/>
    <col min="1390" max="1390" width="5.42578125" style="7" customWidth="1"/>
    <col min="1391" max="1391" width="5.7109375" style="7" bestFit="1" customWidth="1"/>
    <col min="1392" max="1392" width="9.42578125" style="7" customWidth="1"/>
    <col min="1393" max="1393" width="10.140625" style="7" customWidth="1"/>
    <col min="1394" max="1394" width="9.140625" style="7" customWidth="1"/>
    <col min="1395" max="1395" width="9.5703125" style="7" customWidth="1"/>
    <col min="1396" max="1396" width="5.28515625" style="7" bestFit="1" customWidth="1"/>
    <col min="1397" max="1397" width="5.140625" style="7" customWidth="1"/>
    <col min="1398" max="1398" width="7.42578125" style="7" bestFit="1" customWidth="1"/>
    <col min="1399" max="1399" width="8.5703125" style="7" bestFit="1" customWidth="1"/>
    <col min="1400" max="1402" width="13.140625" style="7" bestFit="1" customWidth="1"/>
    <col min="1403" max="1403" width="13" style="7"/>
    <col min="1404" max="1404" width="29.42578125" style="7" bestFit="1" customWidth="1"/>
    <col min="1405" max="1633" width="13" style="7"/>
    <col min="1634" max="1634" width="4.5703125" style="7" customWidth="1"/>
    <col min="1635" max="1635" width="23.5703125" style="7" customWidth="1"/>
    <col min="1636" max="1636" width="30.28515625" style="7" customWidth="1"/>
    <col min="1637" max="1637" width="10.42578125" style="7" customWidth="1"/>
    <col min="1638" max="1638" width="6.7109375" style="7" bestFit="1" customWidth="1"/>
    <col min="1639" max="1639" width="6.140625" style="7" customWidth="1"/>
    <col min="1640" max="1640" width="5" style="7" customWidth="1"/>
    <col min="1641" max="1641" width="6.42578125" style="7" customWidth="1"/>
    <col min="1642" max="1644" width="5.42578125" style="7" customWidth="1"/>
    <col min="1645" max="1645" width="5.28515625" style="7" customWidth="1"/>
    <col min="1646" max="1646" width="5.42578125" style="7" customWidth="1"/>
    <col min="1647" max="1647" width="5.7109375" style="7" bestFit="1" customWidth="1"/>
    <col min="1648" max="1648" width="9.42578125" style="7" customWidth="1"/>
    <col min="1649" max="1649" width="10.140625" style="7" customWidth="1"/>
    <col min="1650" max="1650" width="9.140625" style="7" customWidth="1"/>
    <col min="1651" max="1651" width="9.5703125" style="7" customWidth="1"/>
    <col min="1652" max="1652" width="5.28515625" style="7" bestFit="1" customWidth="1"/>
    <col min="1653" max="1653" width="5.140625" style="7" customWidth="1"/>
    <col min="1654" max="1654" width="7.42578125" style="7" bestFit="1" customWidth="1"/>
    <col min="1655" max="1655" width="8.5703125" style="7" bestFit="1" customWidth="1"/>
    <col min="1656" max="1658" width="13.140625" style="7" bestFit="1" customWidth="1"/>
    <col min="1659" max="1659" width="13" style="7"/>
    <col min="1660" max="1660" width="29.42578125" style="7" bestFit="1" customWidth="1"/>
    <col min="1661" max="1889" width="13" style="7"/>
    <col min="1890" max="1890" width="4.5703125" style="7" customWidth="1"/>
    <col min="1891" max="1891" width="23.5703125" style="7" customWidth="1"/>
    <col min="1892" max="1892" width="30.28515625" style="7" customWidth="1"/>
    <col min="1893" max="1893" width="10.42578125" style="7" customWidth="1"/>
    <col min="1894" max="1894" width="6.7109375" style="7" bestFit="1" customWidth="1"/>
    <col min="1895" max="1895" width="6.140625" style="7" customWidth="1"/>
    <col min="1896" max="1896" width="5" style="7" customWidth="1"/>
    <col min="1897" max="1897" width="6.42578125" style="7" customWidth="1"/>
    <col min="1898" max="1900" width="5.42578125" style="7" customWidth="1"/>
    <col min="1901" max="1901" width="5.28515625" style="7" customWidth="1"/>
    <col min="1902" max="1902" width="5.42578125" style="7" customWidth="1"/>
    <col min="1903" max="1903" width="5.7109375" style="7" bestFit="1" customWidth="1"/>
    <col min="1904" max="1904" width="9.42578125" style="7" customWidth="1"/>
    <col min="1905" max="1905" width="10.140625" style="7" customWidth="1"/>
    <col min="1906" max="1906" width="9.140625" style="7" customWidth="1"/>
    <col min="1907" max="1907" width="9.5703125" style="7" customWidth="1"/>
    <col min="1908" max="1908" width="5.28515625" style="7" bestFit="1" customWidth="1"/>
    <col min="1909" max="1909" width="5.140625" style="7" customWidth="1"/>
    <col min="1910" max="1910" width="7.42578125" style="7" bestFit="1" customWidth="1"/>
    <col min="1911" max="1911" width="8.5703125" style="7" bestFit="1" customWidth="1"/>
    <col min="1912" max="1914" width="13.140625" style="7" bestFit="1" customWidth="1"/>
    <col min="1915" max="1915" width="13" style="7"/>
    <col min="1916" max="1916" width="29.42578125" style="7" bestFit="1" customWidth="1"/>
    <col min="1917" max="2145" width="13" style="7"/>
    <col min="2146" max="2146" width="4.5703125" style="7" customWidth="1"/>
    <col min="2147" max="2147" width="23.5703125" style="7" customWidth="1"/>
    <col min="2148" max="2148" width="30.28515625" style="7" customWidth="1"/>
    <col min="2149" max="2149" width="10.42578125" style="7" customWidth="1"/>
    <col min="2150" max="2150" width="6.7109375" style="7" bestFit="1" customWidth="1"/>
    <col min="2151" max="2151" width="6.140625" style="7" customWidth="1"/>
    <col min="2152" max="2152" width="5" style="7" customWidth="1"/>
    <col min="2153" max="2153" width="6.42578125" style="7" customWidth="1"/>
    <col min="2154" max="2156" width="5.42578125" style="7" customWidth="1"/>
    <col min="2157" max="2157" width="5.28515625" style="7" customWidth="1"/>
    <col min="2158" max="2158" width="5.42578125" style="7" customWidth="1"/>
    <col min="2159" max="2159" width="5.7109375" style="7" bestFit="1" customWidth="1"/>
    <col min="2160" max="2160" width="9.42578125" style="7" customWidth="1"/>
    <col min="2161" max="2161" width="10.140625" style="7" customWidth="1"/>
    <col min="2162" max="2162" width="9.140625" style="7" customWidth="1"/>
    <col min="2163" max="2163" width="9.5703125" style="7" customWidth="1"/>
    <col min="2164" max="2164" width="5.28515625" style="7" bestFit="1" customWidth="1"/>
    <col min="2165" max="2165" width="5.140625" style="7" customWidth="1"/>
    <col min="2166" max="2166" width="7.42578125" style="7" bestFit="1" customWidth="1"/>
    <col min="2167" max="2167" width="8.5703125" style="7" bestFit="1" customWidth="1"/>
    <col min="2168" max="2170" width="13.140625" style="7" bestFit="1" customWidth="1"/>
    <col min="2171" max="2171" width="13" style="7"/>
    <col min="2172" max="2172" width="29.42578125" style="7" bestFit="1" customWidth="1"/>
    <col min="2173" max="2401" width="13" style="7"/>
    <col min="2402" max="2402" width="4.5703125" style="7" customWidth="1"/>
    <col min="2403" max="2403" width="23.5703125" style="7" customWidth="1"/>
    <col min="2404" max="2404" width="30.28515625" style="7" customWidth="1"/>
    <col min="2405" max="2405" width="10.42578125" style="7" customWidth="1"/>
    <col min="2406" max="2406" width="6.7109375" style="7" bestFit="1" customWidth="1"/>
    <col min="2407" max="2407" width="6.140625" style="7" customWidth="1"/>
    <col min="2408" max="2408" width="5" style="7" customWidth="1"/>
    <col min="2409" max="2409" width="6.42578125" style="7" customWidth="1"/>
    <col min="2410" max="2412" width="5.42578125" style="7" customWidth="1"/>
    <col min="2413" max="2413" width="5.28515625" style="7" customWidth="1"/>
    <col min="2414" max="2414" width="5.42578125" style="7" customWidth="1"/>
    <col min="2415" max="2415" width="5.7109375" style="7" bestFit="1" customWidth="1"/>
    <col min="2416" max="2416" width="9.42578125" style="7" customWidth="1"/>
    <col min="2417" max="2417" width="10.140625" style="7" customWidth="1"/>
    <col min="2418" max="2418" width="9.140625" style="7" customWidth="1"/>
    <col min="2419" max="2419" width="9.5703125" style="7" customWidth="1"/>
    <col min="2420" max="2420" width="5.28515625" style="7" bestFit="1" customWidth="1"/>
    <col min="2421" max="2421" width="5.140625" style="7" customWidth="1"/>
    <col min="2422" max="2422" width="7.42578125" style="7" bestFit="1" customWidth="1"/>
    <col min="2423" max="2423" width="8.5703125" style="7" bestFit="1" customWidth="1"/>
    <col min="2424" max="2426" width="13.140625" style="7" bestFit="1" customWidth="1"/>
    <col min="2427" max="2427" width="13" style="7"/>
    <col min="2428" max="2428" width="29.42578125" style="7" bestFit="1" customWidth="1"/>
    <col min="2429" max="2657" width="13" style="7"/>
    <col min="2658" max="2658" width="4.5703125" style="7" customWidth="1"/>
    <col min="2659" max="2659" width="23.5703125" style="7" customWidth="1"/>
    <col min="2660" max="2660" width="30.28515625" style="7" customWidth="1"/>
    <col min="2661" max="2661" width="10.42578125" style="7" customWidth="1"/>
    <col min="2662" max="2662" width="6.7109375" style="7" bestFit="1" customWidth="1"/>
    <col min="2663" max="2663" width="6.140625" style="7" customWidth="1"/>
    <col min="2664" max="2664" width="5" style="7" customWidth="1"/>
    <col min="2665" max="2665" width="6.42578125" style="7" customWidth="1"/>
    <col min="2666" max="2668" width="5.42578125" style="7" customWidth="1"/>
    <col min="2669" max="2669" width="5.28515625" style="7" customWidth="1"/>
    <col min="2670" max="2670" width="5.42578125" style="7" customWidth="1"/>
    <col min="2671" max="2671" width="5.7109375" style="7" bestFit="1" customWidth="1"/>
    <col min="2672" max="2672" width="9.42578125" style="7" customWidth="1"/>
    <col min="2673" max="2673" width="10.140625" style="7" customWidth="1"/>
    <col min="2674" max="2674" width="9.140625" style="7" customWidth="1"/>
    <col min="2675" max="2675" width="9.5703125" style="7" customWidth="1"/>
    <col min="2676" max="2676" width="5.28515625" style="7" bestFit="1" customWidth="1"/>
    <col min="2677" max="2677" width="5.140625" style="7" customWidth="1"/>
    <col min="2678" max="2678" width="7.42578125" style="7" bestFit="1" customWidth="1"/>
    <col min="2679" max="2679" width="8.5703125" style="7" bestFit="1" customWidth="1"/>
    <col min="2680" max="2682" width="13.140625" style="7" bestFit="1" customWidth="1"/>
    <col min="2683" max="2683" width="13" style="7"/>
    <col min="2684" max="2684" width="29.42578125" style="7" bestFit="1" customWidth="1"/>
    <col min="2685" max="2913" width="13" style="7"/>
    <col min="2914" max="2914" width="4.5703125" style="7" customWidth="1"/>
    <col min="2915" max="2915" width="23.5703125" style="7" customWidth="1"/>
    <col min="2916" max="2916" width="30.28515625" style="7" customWidth="1"/>
    <col min="2917" max="2917" width="10.42578125" style="7" customWidth="1"/>
    <col min="2918" max="2918" width="6.7109375" style="7" bestFit="1" customWidth="1"/>
    <col min="2919" max="2919" width="6.140625" style="7" customWidth="1"/>
    <col min="2920" max="2920" width="5" style="7" customWidth="1"/>
    <col min="2921" max="2921" width="6.42578125" style="7" customWidth="1"/>
    <col min="2922" max="2924" width="5.42578125" style="7" customWidth="1"/>
    <col min="2925" max="2925" width="5.28515625" style="7" customWidth="1"/>
    <col min="2926" max="2926" width="5.42578125" style="7" customWidth="1"/>
    <col min="2927" max="2927" width="5.7109375" style="7" bestFit="1" customWidth="1"/>
    <col min="2928" max="2928" width="9.42578125" style="7" customWidth="1"/>
    <col min="2929" max="2929" width="10.140625" style="7" customWidth="1"/>
    <col min="2930" max="2930" width="9.140625" style="7" customWidth="1"/>
    <col min="2931" max="2931" width="9.5703125" style="7" customWidth="1"/>
    <col min="2932" max="2932" width="5.28515625" style="7" bestFit="1" customWidth="1"/>
    <col min="2933" max="2933" width="5.140625" style="7" customWidth="1"/>
    <col min="2934" max="2934" width="7.42578125" style="7" bestFit="1" customWidth="1"/>
    <col min="2935" max="2935" width="8.5703125" style="7" bestFit="1" customWidth="1"/>
    <col min="2936" max="2938" width="13.140625" style="7" bestFit="1" customWidth="1"/>
    <col min="2939" max="2939" width="13" style="7"/>
    <col min="2940" max="2940" width="29.42578125" style="7" bestFit="1" customWidth="1"/>
    <col min="2941" max="3169" width="13" style="7"/>
    <col min="3170" max="3170" width="4.5703125" style="7" customWidth="1"/>
    <col min="3171" max="3171" width="23.5703125" style="7" customWidth="1"/>
    <col min="3172" max="3172" width="30.28515625" style="7" customWidth="1"/>
    <col min="3173" max="3173" width="10.42578125" style="7" customWidth="1"/>
    <col min="3174" max="3174" width="6.7109375" style="7" bestFit="1" customWidth="1"/>
    <col min="3175" max="3175" width="6.140625" style="7" customWidth="1"/>
    <col min="3176" max="3176" width="5" style="7" customWidth="1"/>
    <col min="3177" max="3177" width="6.42578125" style="7" customWidth="1"/>
    <col min="3178" max="3180" width="5.42578125" style="7" customWidth="1"/>
    <col min="3181" max="3181" width="5.28515625" style="7" customWidth="1"/>
    <col min="3182" max="3182" width="5.42578125" style="7" customWidth="1"/>
    <col min="3183" max="3183" width="5.7109375" style="7" bestFit="1" customWidth="1"/>
    <col min="3184" max="3184" width="9.42578125" style="7" customWidth="1"/>
    <col min="3185" max="3185" width="10.140625" style="7" customWidth="1"/>
    <col min="3186" max="3186" width="9.140625" style="7" customWidth="1"/>
    <col min="3187" max="3187" width="9.5703125" style="7" customWidth="1"/>
    <col min="3188" max="3188" width="5.28515625" style="7" bestFit="1" customWidth="1"/>
    <col min="3189" max="3189" width="5.140625" style="7" customWidth="1"/>
    <col min="3190" max="3190" width="7.42578125" style="7" bestFit="1" customWidth="1"/>
    <col min="3191" max="3191" width="8.5703125" style="7" bestFit="1" customWidth="1"/>
    <col min="3192" max="3194" width="13.140625" style="7" bestFit="1" customWidth="1"/>
    <col min="3195" max="3195" width="13" style="7"/>
    <col min="3196" max="3196" width="29.42578125" style="7" bestFit="1" customWidth="1"/>
    <col min="3197" max="3425" width="13" style="7"/>
    <col min="3426" max="3426" width="4.5703125" style="7" customWidth="1"/>
    <col min="3427" max="3427" width="23.5703125" style="7" customWidth="1"/>
    <col min="3428" max="3428" width="30.28515625" style="7" customWidth="1"/>
    <col min="3429" max="3429" width="10.42578125" style="7" customWidth="1"/>
    <col min="3430" max="3430" width="6.7109375" style="7" bestFit="1" customWidth="1"/>
    <col min="3431" max="3431" width="6.140625" style="7" customWidth="1"/>
    <col min="3432" max="3432" width="5" style="7" customWidth="1"/>
    <col min="3433" max="3433" width="6.42578125" style="7" customWidth="1"/>
    <col min="3434" max="3436" width="5.42578125" style="7" customWidth="1"/>
    <col min="3437" max="3437" width="5.28515625" style="7" customWidth="1"/>
    <col min="3438" max="3438" width="5.42578125" style="7" customWidth="1"/>
    <col min="3439" max="3439" width="5.7109375" style="7" bestFit="1" customWidth="1"/>
    <col min="3440" max="3440" width="9.42578125" style="7" customWidth="1"/>
    <col min="3441" max="3441" width="10.140625" style="7" customWidth="1"/>
    <col min="3442" max="3442" width="9.140625" style="7" customWidth="1"/>
    <col min="3443" max="3443" width="9.5703125" style="7" customWidth="1"/>
    <col min="3444" max="3444" width="5.28515625" style="7" bestFit="1" customWidth="1"/>
    <col min="3445" max="3445" width="5.140625" style="7" customWidth="1"/>
    <col min="3446" max="3446" width="7.42578125" style="7" bestFit="1" customWidth="1"/>
    <col min="3447" max="3447" width="8.5703125" style="7" bestFit="1" customWidth="1"/>
    <col min="3448" max="3450" width="13.140625" style="7" bestFit="1" customWidth="1"/>
    <col min="3451" max="3451" width="13" style="7"/>
    <col min="3452" max="3452" width="29.42578125" style="7" bestFit="1" customWidth="1"/>
    <col min="3453" max="3681" width="13" style="7"/>
    <col min="3682" max="3682" width="4.5703125" style="7" customWidth="1"/>
    <col min="3683" max="3683" width="23.5703125" style="7" customWidth="1"/>
    <col min="3684" max="3684" width="30.28515625" style="7" customWidth="1"/>
    <col min="3685" max="3685" width="10.42578125" style="7" customWidth="1"/>
    <col min="3686" max="3686" width="6.7109375" style="7" bestFit="1" customWidth="1"/>
    <col min="3687" max="3687" width="6.140625" style="7" customWidth="1"/>
    <col min="3688" max="3688" width="5" style="7" customWidth="1"/>
    <col min="3689" max="3689" width="6.42578125" style="7" customWidth="1"/>
    <col min="3690" max="3692" width="5.42578125" style="7" customWidth="1"/>
    <col min="3693" max="3693" width="5.28515625" style="7" customWidth="1"/>
    <col min="3694" max="3694" width="5.42578125" style="7" customWidth="1"/>
    <col min="3695" max="3695" width="5.7109375" style="7" bestFit="1" customWidth="1"/>
    <col min="3696" max="3696" width="9.42578125" style="7" customWidth="1"/>
    <col min="3697" max="3697" width="10.140625" style="7" customWidth="1"/>
    <col min="3698" max="3698" width="9.140625" style="7" customWidth="1"/>
    <col min="3699" max="3699" width="9.5703125" style="7" customWidth="1"/>
    <col min="3700" max="3700" width="5.28515625" style="7" bestFit="1" customWidth="1"/>
    <col min="3701" max="3701" width="5.140625" style="7" customWidth="1"/>
    <col min="3702" max="3702" width="7.42578125" style="7" bestFit="1" customWidth="1"/>
    <col min="3703" max="3703" width="8.5703125" style="7" bestFit="1" customWidth="1"/>
    <col min="3704" max="3706" width="13.140625" style="7" bestFit="1" customWidth="1"/>
    <col min="3707" max="3707" width="13" style="7"/>
    <col min="3708" max="3708" width="29.42578125" style="7" bestFit="1" customWidth="1"/>
    <col min="3709" max="3937" width="13" style="7"/>
    <col min="3938" max="3938" width="4.5703125" style="7" customWidth="1"/>
    <col min="3939" max="3939" width="23.5703125" style="7" customWidth="1"/>
    <col min="3940" max="3940" width="30.28515625" style="7" customWidth="1"/>
    <col min="3941" max="3941" width="10.42578125" style="7" customWidth="1"/>
    <col min="3942" max="3942" width="6.7109375" style="7" bestFit="1" customWidth="1"/>
    <col min="3943" max="3943" width="6.140625" style="7" customWidth="1"/>
    <col min="3944" max="3944" width="5" style="7" customWidth="1"/>
    <col min="3945" max="3945" width="6.42578125" style="7" customWidth="1"/>
    <col min="3946" max="3948" width="5.42578125" style="7" customWidth="1"/>
    <col min="3949" max="3949" width="5.28515625" style="7" customWidth="1"/>
    <col min="3950" max="3950" width="5.42578125" style="7" customWidth="1"/>
    <col min="3951" max="3951" width="5.7109375" style="7" bestFit="1" customWidth="1"/>
    <col min="3952" max="3952" width="9.42578125" style="7" customWidth="1"/>
    <col min="3953" max="3953" width="10.140625" style="7" customWidth="1"/>
    <col min="3954" max="3954" width="9.140625" style="7" customWidth="1"/>
    <col min="3955" max="3955" width="9.5703125" style="7" customWidth="1"/>
    <col min="3956" max="3956" width="5.28515625" style="7" bestFit="1" customWidth="1"/>
    <col min="3957" max="3957" width="5.140625" style="7" customWidth="1"/>
    <col min="3958" max="3958" width="7.42578125" style="7" bestFit="1" customWidth="1"/>
    <col min="3959" max="3959" width="8.5703125" style="7" bestFit="1" customWidth="1"/>
    <col min="3960" max="3962" width="13.140625" style="7" bestFit="1" customWidth="1"/>
    <col min="3963" max="3963" width="13" style="7"/>
    <col min="3964" max="3964" width="29.42578125" style="7" bestFit="1" customWidth="1"/>
    <col min="3965" max="4193" width="13" style="7"/>
    <col min="4194" max="4194" width="4.5703125" style="7" customWidth="1"/>
    <col min="4195" max="4195" width="23.5703125" style="7" customWidth="1"/>
    <col min="4196" max="4196" width="30.28515625" style="7" customWidth="1"/>
    <col min="4197" max="4197" width="10.42578125" style="7" customWidth="1"/>
    <col min="4198" max="4198" width="6.7109375" style="7" bestFit="1" customWidth="1"/>
    <col min="4199" max="4199" width="6.140625" style="7" customWidth="1"/>
    <col min="4200" max="4200" width="5" style="7" customWidth="1"/>
    <col min="4201" max="4201" width="6.42578125" style="7" customWidth="1"/>
    <col min="4202" max="4204" width="5.42578125" style="7" customWidth="1"/>
    <col min="4205" max="4205" width="5.28515625" style="7" customWidth="1"/>
    <col min="4206" max="4206" width="5.42578125" style="7" customWidth="1"/>
    <col min="4207" max="4207" width="5.7109375" style="7" bestFit="1" customWidth="1"/>
    <col min="4208" max="4208" width="9.42578125" style="7" customWidth="1"/>
    <col min="4209" max="4209" width="10.140625" style="7" customWidth="1"/>
    <col min="4210" max="4210" width="9.140625" style="7" customWidth="1"/>
    <col min="4211" max="4211" width="9.5703125" style="7" customWidth="1"/>
    <col min="4212" max="4212" width="5.28515625" style="7" bestFit="1" customWidth="1"/>
    <col min="4213" max="4213" width="5.140625" style="7" customWidth="1"/>
    <col min="4214" max="4214" width="7.42578125" style="7" bestFit="1" customWidth="1"/>
    <col min="4215" max="4215" width="8.5703125" style="7" bestFit="1" customWidth="1"/>
    <col min="4216" max="4218" width="13.140625" style="7" bestFit="1" customWidth="1"/>
    <col min="4219" max="4219" width="13" style="7"/>
    <col min="4220" max="4220" width="29.42578125" style="7" bestFit="1" customWidth="1"/>
    <col min="4221" max="4449" width="13" style="7"/>
    <col min="4450" max="4450" width="4.5703125" style="7" customWidth="1"/>
    <col min="4451" max="4451" width="23.5703125" style="7" customWidth="1"/>
    <col min="4452" max="4452" width="30.28515625" style="7" customWidth="1"/>
    <col min="4453" max="4453" width="10.42578125" style="7" customWidth="1"/>
    <col min="4454" max="4454" width="6.7109375" style="7" bestFit="1" customWidth="1"/>
    <col min="4455" max="4455" width="6.140625" style="7" customWidth="1"/>
    <col min="4456" max="4456" width="5" style="7" customWidth="1"/>
    <col min="4457" max="4457" width="6.42578125" style="7" customWidth="1"/>
    <col min="4458" max="4460" width="5.42578125" style="7" customWidth="1"/>
    <col min="4461" max="4461" width="5.28515625" style="7" customWidth="1"/>
    <col min="4462" max="4462" width="5.42578125" style="7" customWidth="1"/>
    <col min="4463" max="4463" width="5.7109375" style="7" bestFit="1" customWidth="1"/>
    <col min="4464" max="4464" width="9.42578125" style="7" customWidth="1"/>
    <col min="4465" max="4465" width="10.140625" style="7" customWidth="1"/>
    <col min="4466" max="4466" width="9.140625" style="7" customWidth="1"/>
    <col min="4467" max="4467" width="9.5703125" style="7" customWidth="1"/>
    <col min="4468" max="4468" width="5.28515625" style="7" bestFit="1" customWidth="1"/>
    <col min="4469" max="4469" width="5.140625" style="7" customWidth="1"/>
    <col min="4470" max="4470" width="7.42578125" style="7" bestFit="1" customWidth="1"/>
    <col min="4471" max="4471" width="8.5703125" style="7" bestFit="1" customWidth="1"/>
    <col min="4472" max="4474" width="13.140625" style="7" bestFit="1" customWidth="1"/>
    <col min="4475" max="4475" width="13" style="7"/>
    <col min="4476" max="4476" width="29.42578125" style="7" bestFit="1" customWidth="1"/>
    <col min="4477" max="4705" width="13" style="7"/>
    <col min="4706" max="4706" width="4.5703125" style="7" customWidth="1"/>
    <col min="4707" max="4707" width="23.5703125" style="7" customWidth="1"/>
    <col min="4708" max="4708" width="30.28515625" style="7" customWidth="1"/>
    <col min="4709" max="4709" width="10.42578125" style="7" customWidth="1"/>
    <col min="4710" max="4710" width="6.7109375" style="7" bestFit="1" customWidth="1"/>
    <col min="4711" max="4711" width="6.140625" style="7" customWidth="1"/>
    <col min="4712" max="4712" width="5" style="7" customWidth="1"/>
    <col min="4713" max="4713" width="6.42578125" style="7" customWidth="1"/>
    <col min="4714" max="4716" width="5.42578125" style="7" customWidth="1"/>
    <col min="4717" max="4717" width="5.28515625" style="7" customWidth="1"/>
    <col min="4718" max="4718" width="5.42578125" style="7" customWidth="1"/>
    <col min="4719" max="4719" width="5.7109375" style="7" bestFit="1" customWidth="1"/>
    <col min="4720" max="4720" width="9.42578125" style="7" customWidth="1"/>
    <col min="4721" max="4721" width="10.140625" style="7" customWidth="1"/>
    <col min="4722" max="4722" width="9.140625" style="7" customWidth="1"/>
    <col min="4723" max="4723" width="9.5703125" style="7" customWidth="1"/>
    <col min="4724" max="4724" width="5.28515625" style="7" bestFit="1" customWidth="1"/>
    <col min="4725" max="4725" width="5.140625" style="7" customWidth="1"/>
    <col min="4726" max="4726" width="7.42578125" style="7" bestFit="1" customWidth="1"/>
    <col min="4727" max="4727" width="8.5703125" style="7" bestFit="1" customWidth="1"/>
    <col min="4728" max="4730" width="13.140625" style="7" bestFit="1" customWidth="1"/>
    <col min="4731" max="4731" width="13" style="7"/>
    <col min="4732" max="4732" width="29.42578125" style="7" bestFit="1" customWidth="1"/>
    <col min="4733" max="4961" width="13" style="7"/>
    <col min="4962" max="4962" width="4.5703125" style="7" customWidth="1"/>
    <col min="4963" max="4963" width="23.5703125" style="7" customWidth="1"/>
    <col min="4964" max="4964" width="30.28515625" style="7" customWidth="1"/>
    <col min="4965" max="4965" width="10.42578125" style="7" customWidth="1"/>
    <col min="4966" max="4966" width="6.7109375" style="7" bestFit="1" customWidth="1"/>
    <col min="4967" max="4967" width="6.140625" style="7" customWidth="1"/>
    <col min="4968" max="4968" width="5" style="7" customWidth="1"/>
    <col min="4969" max="4969" width="6.42578125" style="7" customWidth="1"/>
    <col min="4970" max="4972" width="5.42578125" style="7" customWidth="1"/>
    <col min="4973" max="4973" width="5.28515625" style="7" customWidth="1"/>
    <col min="4974" max="4974" width="5.42578125" style="7" customWidth="1"/>
    <col min="4975" max="4975" width="5.7109375" style="7" bestFit="1" customWidth="1"/>
    <col min="4976" max="4976" width="9.42578125" style="7" customWidth="1"/>
    <col min="4977" max="4977" width="10.140625" style="7" customWidth="1"/>
    <col min="4978" max="4978" width="9.140625" style="7" customWidth="1"/>
    <col min="4979" max="4979" width="9.5703125" style="7" customWidth="1"/>
    <col min="4980" max="4980" width="5.28515625" style="7" bestFit="1" customWidth="1"/>
    <col min="4981" max="4981" width="5.140625" style="7" customWidth="1"/>
    <col min="4982" max="4982" width="7.42578125" style="7" bestFit="1" customWidth="1"/>
    <col min="4983" max="4983" width="8.5703125" style="7" bestFit="1" customWidth="1"/>
    <col min="4984" max="4986" width="13.140625" style="7" bestFit="1" customWidth="1"/>
    <col min="4987" max="4987" width="13" style="7"/>
    <col min="4988" max="4988" width="29.42578125" style="7" bestFit="1" customWidth="1"/>
    <col min="4989" max="5217" width="13" style="7"/>
    <col min="5218" max="5218" width="4.5703125" style="7" customWidth="1"/>
    <col min="5219" max="5219" width="23.5703125" style="7" customWidth="1"/>
    <col min="5220" max="5220" width="30.28515625" style="7" customWidth="1"/>
    <col min="5221" max="5221" width="10.42578125" style="7" customWidth="1"/>
    <col min="5222" max="5222" width="6.7109375" style="7" bestFit="1" customWidth="1"/>
    <col min="5223" max="5223" width="6.140625" style="7" customWidth="1"/>
    <col min="5224" max="5224" width="5" style="7" customWidth="1"/>
    <col min="5225" max="5225" width="6.42578125" style="7" customWidth="1"/>
    <col min="5226" max="5228" width="5.42578125" style="7" customWidth="1"/>
    <col min="5229" max="5229" width="5.28515625" style="7" customWidth="1"/>
    <col min="5230" max="5230" width="5.42578125" style="7" customWidth="1"/>
    <col min="5231" max="5231" width="5.7109375" style="7" bestFit="1" customWidth="1"/>
    <col min="5232" max="5232" width="9.42578125" style="7" customWidth="1"/>
    <col min="5233" max="5233" width="10.140625" style="7" customWidth="1"/>
    <col min="5234" max="5234" width="9.140625" style="7" customWidth="1"/>
    <col min="5235" max="5235" width="9.5703125" style="7" customWidth="1"/>
    <col min="5236" max="5236" width="5.28515625" style="7" bestFit="1" customWidth="1"/>
    <col min="5237" max="5237" width="5.140625" style="7" customWidth="1"/>
    <col min="5238" max="5238" width="7.42578125" style="7" bestFit="1" customWidth="1"/>
    <col min="5239" max="5239" width="8.5703125" style="7" bestFit="1" customWidth="1"/>
    <col min="5240" max="5242" width="13.140625" style="7" bestFit="1" customWidth="1"/>
    <col min="5243" max="5243" width="13" style="7"/>
    <col min="5244" max="5244" width="29.42578125" style="7" bestFit="1" customWidth="1"/>
    <col min="5245" max="5473" width="13" style="7"/>
    <col min="5474" max="5474" width="4.5703125" style="7" customWidth="1"/>
    <col min="5475" max="5475" width="23.5703125" style="7" customWidth="1"/>
    <col min="5476" max="5476" width="30.28515625" style="7" customWidth="1"/>
    <col min="5477" max="5477" width="10.42578125" style="7" customWidth="1"/>
    <col min="5478" max="5478" width="6.7109375" style="7" bestFit="1" customWidth="1"/>
    <col min="5479" max="5479" width="6.140625" style="7" customWidth="1"/>
    <col min="5480" max="5480" width="5" style="7" customWidth="1"/>
    <col min="5481" max="5481" width="6.42578125" style="7" customWidth="1"/>
    <col min="5482" max="5484" width="5.42578125" style="7" customWidth="1"/>
    <col min="5485" max="5485" width="5.28515625" style="7" customWidth="1"/>
    <col min="5486" max="5486" width="5.42578125" style="7" customWidth="1"/>
    <col min="5487" max="5487" width="5.7109375" style="7" bestFit="1" customWidth="1"/>
    <col min="5488" max="5488" width="9.42578125" style="7" customWidth="1"/>
    <col min="5489" max="5489" width="10.140625" style="7" customWidth="1"/>
    <col min="5490" max="5490" width="9.140625" style="7" customWidth="1"/>
    <col min="5491" max="5491" width="9.5703125" style="7" customWidth="1"/>
    <col min="5492" max="5492" width="5.28515625" style="7" bestFit="1" customWidth="1"/>
    <col min="5493" max="5493" width="5.140625" style="7" customWidth="1"/>
    <col min="5494" max="5494" width="7.42578125" style="7" bestFit="1" customWidth="1"/>
    <col min="5495" max="5495" width="8.5703125" style="7" bestFit="1" customWidth="1"/>
    <col min="5496" max="5498" width="13.140625" style="7" bestFit="1" customWidth="1"/>
    <col min="5499" max="5499" width="13" style="7"/>
    <col min="5500" max="5500" width="29.42578125" style="7" bestFit="1" customWidth="1"/>
    <col min="5501" max="5729" width="13" style="7"/>
    <col min="5730" max="5730" width="4.5703125" style="7" customWidth="1"/>
    <col min="5731" max="5731" width="23.5703125" style="7" customWidth="1"/>
    <col min="5732" max="5732" width="30.28515625" style="7" customWidth="1"/>
    <col min="5733" max="5733" width="10.42578125" style="7" customWidth="1"/>
    <col min="5734" max="5734" width="6.7109375" style="7" bestFit="1" customWidth="1"/>
    <col min="5735" max="5735" width="6.140625" style="7" customWidth="1"/>
    <col min="5736" max="5736" width="5" style="7" customWidth="1"/>
    <col min="5737" max="5737" width="6.42578125" style="7" customWidth="1"/>
    <col min="5738" max="5740" width="5.42578125" style="7" customWidth="1"/>
    <col min="5741" max="5741" width="5.28515625" style="7" customWidth="1"/>
    <col min="5742" max="5742" width="5.42578125" style="7" customWidth="1"/>
    <col min="5743" max="5743" width="5.7109375" style="7" bestFit="1" customWidth="1"/>
    <col min="5744" max="5744" width="9.42578125" style="7" customWidth="1"/>
    <col min="5745" max="5745" width="10.140625" style="7" customWidth="1"/>
    <col min="5746" max="5746" width="9.140625" style="7" customWidth="1"/>
    <col min="5747" max="5747" width="9.5703125" style="7" customWidth="1"/>
    <col min="5748" max="5748" width="5.28515625" style="7" bestFit="1" customWidth="1"/>
    <col min="5749" max="5749" width="5.140625" style="7" customWidth="1"/>
    <col min="5750" max="5750" width="7.42578125" style="7" bestFit="1" customWidth="1"/>
    <col min="5751" max="5751" width="8.5703125" style="7" bestFit="1" customWidth="1"/>
    <col min="5752" max="5754" width="13.140625" style="7" bestFit="1" customWidth="1"/>
    <col min="5755" max="5755" width="13" style="7"/>
    <col min="5756" max="5756" width="29.42578125" style="7" bestFit="1" customWidth="1"/>
    <col min="5757" max="5985" width="13" style="7"/>
    <col min="5986" max="5986" width="4.5703125" style="7" customWidth="1"/>
    <col min="5987" max="5987" width="23.5703125" style="7" customWidth="1"/>
    <col min="5988" max="5988" width="30.28515625" style="7" customWidth="1"/>
    <col min="5989" max="5989" width="10.42578125" style="7" customWidth="1"/>
    <col min="5990" max="5990" width="6.7109375" style="7" bestFit="1" customWidth="1"/>
    <col min="5991" max="5991" width="6.140625" style="7" customWidth="1"/>
    <col min="5992" max="5992" width="5" style="7" customWidth="1"/>
    <col min="5993" max="5993" width="6.42578125" style="7" customWidth="1"/>
    <col min="5994" max="5996" width="5.42578125" style="7" customWidth="1"/>
    <col min="5997" max="5997" width="5.28515625" style="7" customWidth="1"/>
    <col min="5998" max="5998" width="5.42578125" style="7" customWidth="1"/>
    <col min="5999" max="5999" width="5.7109375" style="7" bestFit="1" customWidth="1"/>
    <col min="6000" max="6000" width="9.42578125" style="7" customWidth="1"/>
    <col min="6001" max="6001" width="10.140625" style="7" customWidth="1"/>
    <col min="6002" max="6002" width="9.140625" style="7" customWidth="1"/>
    <col min="6003" max="6003" width="9.5703125" style="7" customWidth="1"/>
    <col min="6004" max="6004" width="5.28515625" style="7" bestFit="1" customWidth="1"/>
    <col min="6005" max="6005" width="5.140625" style="7" customWidth="1"/>
    <col min="6006" max="6006" width="7.42578125" style="7" bestFit="1" customWidth="1"/>
    <col min="6007" max="6007" width="8.5703125" style="7" bestFit="1" customWidth="1"/>
    <col min="6008" max="6010" width="13.140625" style="7" bestFit="1" customWidth="1"/>
    <col min="6011" max="6011" width="13" style="7"/>
    <col min="6012" max="6012" width="29.42578125" style="7" bestFit="1" customWidth="1"/>
    <col min="6013" max="6241" width="13" style="7"/>
    <col min="6242" max="6242" width="4.5703125" style="7" customWidth="1"/>
    <col min="6243" max="6243" width="23.5703125" style="7" customWidth="1"/>
    <col min="6244" max="6244" width="30.28515625" style="7" customWidth="1"/>
    <col min="6245" max="6245" width="10.42578125" style="7" customWidth="1"/>
    <col min="6246" max="6246" width="6.7109375" style="7" bestFit="1" customWidth="1"/>
    <col min="6247" max="6247" width="6.140625" style="7" customWidth="1"/>
    <col min="6248" max="6248" width="5" style="7" customWidth="1"/>
    <col min="6249" max="6249" width="6.42578125" style="7" customWidth="1"/>
    <col min="6250" max="6252" width="5.42578125" style="7" customWidth="1"/>
    <col min="6253" max="6253" width="5.28515625" style="7" customWidth="1"/>
    <col min="6254" max="6254" width="5.42578125" style="7" customWidth="1"/>
    <col min="6255" max="6255" width="5.7109375" style="7" bestFit="1" customWidth="1"/>
    <col min="6256" max="6256" width="9.42578125" style="7" customWidth="1"/>
    <col min="6257" max="6257" width="10.140625" style="7" customWidth="1"/>
    <col min="6258" max="6258" width="9.140625" style="7" customWidth="1"/>
    <col min="6259" max="6259" width="9.5703125" style="7" customWidth="1"/>
    <col min="6260" max="6260" width="5.28515625" style="7" bestFit="1" customWidth="1"/>
    <col min="6261" max="6261" width="5.140625" style="7" customWidth="1"/>
    <col min="6262" max="6262" width="7.42578125" style="7" bestFit="1" customWidth="1"/>
    <col min="6263" max="6263" width="8.5703125" style="7" bestFit="1" customWidth="1"/>
    <col min="6264" max="6266" width="13.140625" style="7" bestFit="1" customWidth="1"/>
    <col min="6267" max="6267" width="13" style="7"/>
    <col min="6268" max="6268" width="29.42578125" style="7" bestFit="1" customWidth="1"/>
    <col min="6269" max="16384" width="13" style="7"/>
  </cols>
  <sheetData>
    <row r="1" spans="1:14" ht="36" customHeight="1">
      <c r="A1" s="383" t="s">
        <v>304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7"/>
    </row>
    <row r="2" spans="1:14" ht="29.25" customHeight="1">
      <c r="A2" s="61"/>
      <c r="B2" s="72" t="s">
        <v>54</v>
      </c>
      <c r="C2" s="72"/>
      <c r="D2" s="72"/>
      <c r="E2" s="72"/>
      <c r="F2" s="72"/>
      <c r="G2" s="72"/>
      <c r="H2" s="72"/>
      <c r="I2" s="72"/>
      <c r="J2" s="72"/>
      <c r="K2" s="72"/>
      <c r="L2" s="386" t="s">
        <v>2</v>
      </c>
      <c r="M2" s="386"/>
      <c r="N2" s="7"/>
    </row>
    <row r="3" spans="1:14" ht="36" customHeight="1">
      <c r="A3" s="387" t="s">
        <v>89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7"/>
    </row>
    <row r="4" spans="1:14">
      <c r="A4" s="62"/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7"/>
    </row>
    <row r="5" spans="1:14" ht="12.75">
      <c r="A5" s="388"/>
      <c r="B5" s="390" t="s">
        <v>13</v>
      </c>
      <c r="C5" s="390" t="s">
        <v>0</v>
      </c>
      <c r="D5" s="392" t="s">
        <v>15</v>
      </c>
      <c r="E5" s="392" t="s">
        <v>16</v>
      </c>
      <c r="F5" s="392" t="s">
        <v>17</v>
      </c>
      <c r="G5" s="392" t="s">
        <v>18</v>
      </c>
      <c r="H5" s="392" t="s">
        <v>19</v>
      </c>
      <c r="I5" s="392" t="s">
        <v>20</v>
      </c>
      <c r="J5" s="392" t="s">
        <v>21</v>
      </c>
      <c r="K5" s="60"/>
      <c r="L5" s="390" t="s">
        <v>3</v>
      </c>
      <c r="M5" s="390" t="s">
        <v>1</v>
      </c>
      <c r="N5" s="7"/>
    </row>
    <row r="6" spans="1:14" ht="12.75">
      <c r="A6" s="396"/>
      <c r="B6" s="395"/>
      <c r="C6" s="391"/>
      <c r="D6" s="394"/>
      <c r="E6" s="394"/>
      <c r="F6" s="394"/>
      <c r="G6" s="394"/>
      <c r="H6" s="394"/>
      <c r="I6" s="394"/>
      <c r="J6" s="394"/>
      <c r="L6" s="395"/>
      <c r="M6" s="395"/>
      <c r="N6" s="7"/>
    </row>
    <row r="7" spans="1:14" ht="15.75">
      <c r="A7" s="183"/>
      <c r="B7" s="68"/>
      <c r="C7" s="210"/>
      <c r="D7" s="185"/>
      <c r="E7" s="185"/>
      <c r="F7" s="185"/>
      <c r="G7" s="185"/>
      <c r="H7" s="185"/>
      <c r="I7" s="185"/>
      <c r="J7" s="185"/>
      <c r="L7" s="184"/>
      <c r="M7" s="119"/>
      <c r="N7" s="7"/>
    </row>
    <row r="8" spans="1:14" ht="31.5">
      <c r="A8" s="63"/>
      <c r="B8" s="120" t="s">
        <v>305</v>
      </c>
      <c r="C8" s="208" t="s">
        <v>82</v>
      </c>
      <c r="D8" s="63"/>
      <c r="E8" s="63"/>
      <c r="F8" s="63"/>
      <c r="G8" s="63"/>
      <c r="H8" s="63"/>
      <c r="I8" s="63"/>
      <c r="J8" s="63"/>
      <c r="K8" s="63"/>
      <c r="L8" s="163">
        <v>3.7998842592592594E-3</v>
      </c>
      <c r="M8" s="527">
        <v>1</v>
      </c>
      <c r="N8" s="7"/>
    </row>
    <row r="9" spans="1:14" ht="31.5">
      <c r="A9" s="63"/>
      <c r="B9" s="120" t="s">
        <v>291</v>
      </c>
      <c r="C9" s="208" t="s">
        <v>81</v>
      </c>
      <c r="D9" s="63"/>
      <c r="E9" s="63"/>
      <c r="F9" s="63"/>
      <c r="G9" s="63"/>
      <c r="H9" s="63"/>
      <c r="I9" s="63"/>
      <c r="J9" s="63"/>
      <c r="K9" s="63"/>
      <c r="L9" s="163">
        <v>4.3920138888888889E-3</v>
      </c>
      <c r="M9" s="527">
        <v>2</v>
      </c>
      <c r="N9" s="7"/>
    </row>
    <row r="10" spans="1:14" ht="31.5">
      <c r="A10" s="63"/>
      <c r="B10" s="120" t="s">
        <v>196</v>
      </c>
      <c r="C10" s="208" t="s">
        <v>76</v>
      </c>
      <c r="D10" s="63"/>
      <c r="E10" s="63"/>
      <c r="F10" s="63"/>
      <c r="G10" s="63"/>
      <c r="H10" s="63"/>
      <c r="I10" s="63"/>
      <c r="J10" s="63"/>
      <c r="K10" s="63"/>
      <c r="L10" s="163">
        <v>4.6953703703703697E-3</v>
      </c>
      <c r="M10" s="527">
        <v>3</v>
      </c>
      <c r="N10" s="7"/>
    </row>
    <row r="11" spans="1:14" ht="31.5">
      <c r="A11" s="63"/>
      <c r="B11" s="120" t="s">
        <v>197</v>
      </c>
      <c r="C11" s="208" t="s">
        <v>77</v>
      </c>
      <c r="D11" s="63"/>
      <c r="E11" s="63"/>
      <c r="F11" s="63"/>
      <c r="G11" s="63"/>
      <c r="H11" s="63"/>
      <c r="I11" s="63"/>
      <c r="J11" s="63"/>
      <c r="K11" s="63"/>
      <c r="L11" s="163">
        <v>5.4104166666666667E-3</v>
      </c>
      <c r="M11" s="527">
        <v>4</v>
      </c>
      <c r="N11" s="7"/>
    </row>
    <row r="12" spans="1:14" ht="31.5">
      <c r="A12" s="63"/>
      <c r="B12" s="120" t="s">
        <v>307</v>
      </c>
      <c r="C12" s="207" t="s">
        <v>143</v>
      </c>
      <c r="D12" s="63"/>
      <c r="E12" s="63"/>
      <c r="F12" s="63"/>
      <c r="G12" s="63"/>
      <c r="H12" s="63"/>
      <c r="I12" s="63"/>
      <c r="J12" s="63"/>
      <c r="K12" s="63"/>
      <c r="L12" s="163">
        <v>5.4331018518518522E-3</v>
      </c>
      <c r="M12" s="527">
        <v>5</v>
      </c>
      <c r="N12" s="7"/>
    </row>
    <row r="13" spans="1:14" ht="31.5">
      <c r="A13" s="63"/>
      <c r="B13" s="120" t="s">
        <v>302</v>
      </c>
      <c r="C13" s="208" t="s">
        <v>78</v>
      </c>
      <c r="D13" s="63"/>
      <c r="E13" s="63"/>
      <c r="F13" s="63"/>
      <c r="G13" s="63"/>
      <c r="H13" s="63"/>
      <c r="I13" s="63"/>
      <c r="J13" s="63"/>
      <c r="K13" s="63"/>
      <c r="L13" s="163">
        <v>5.4896990740740739E-3</v>
      </c>
      <c r="M13" s="527">
        <v>6</v>
      </c>
      <c r="N13" s="7"/>
    </row>
    <row r="14" spans="1:14" ht="47.25">
      <c r="A14" s="63"/>
      <c r="B14" s="120" t="s">
        <v>308</v>
      </c>
      <c r="C14" s="208" t="s">
        <v>79</v>
      </c>
      <c r="D14" s="63"/>
      <c r="E14" s="63"/>
      <c r="F14" s="63"/>
      <c r="G14" s="63"/>
      <c r="H14" s="63"/>
      <c r="I14" s="63"/>
      <c r="J14" s="63"/>
      <c r="K14" s="63"/>
      <c r="L14" s="163">
        <v>6.9641203703703705E-3</v>
      </c>
      <c r="M14" s="527">
        <v>7</v>
      </c>
      <c r="N14" s="7"/>
    </row>
    <row r="15" spans="1:14" ht="31.5">
      <c r="A15" s="63"/>
      <c r="B15" s="120" t="s">
        <v>149</v>
      </c>
      <c r="C15" s="208" t="s">
        <v>75</v>
      </c>
      <c r="D15" s="63"/>
      <c r="E15" s="63"/>
      <c r="F15" s="63"/>
      <c r="G15" s="63"/>
      <c r="H15" s="63"/>
      <c r="I15" s="63"/>
      <c r="J15" s="63"/>
      <c r="K15" s="63"/>
      <c r="L15" s="526" t="s">
        <v>306</v>
      </c>
      <c r="M15" s="527">
        <v>8</v>
      </c>
      <c r="N15" s="7"/>
    </row>
    <row r="16" spans="1:14" ht="15.75">
      <c r="A16" s="64"/>
      <c r="B16" s="45"/>
      <c r="C16" s="45"/>
      <c r="D16" s="47"/>
      <c r="E16" s="47"/>
      <c r="F16" s="47"/>
      <c r="G16" s="47"/>
      <c r="H16" s="47"/>
      <c r="I16" s="47"/>
      <c r="J16" s="47"/>
      <c r="K16" s="47"/>
      <c r="L16" s="48"/>
      <c r="M16" s="49"/>
      <c r="N16" s="7"/>
    </row>
    <row r="17" spans="1:14" ht="15.75">
      <c r="A17" s="64"/>
      <c r="B17" s="45"/>
      <c r="C17" s="45"/>
      <c r="D17" s="47"/>
      <c r="E17" s="47"/>
      <c r="F17" s="47"/>
      <c r="G17" s="47"/>
      <c r="H17" s="47"/>
      <c r="I17" s="47"/>
      <c r="J17" s="47"/>
      <c r="K17" s="47"/>
      <c r="L17" s="48"/>
      <c r="M17" s="49"/>
      <c r="N17" s="7"/>
    </row>
    <row r="18" spans="1:14" ht="15.75">
      <c r="A18" s="64"/>
      <c r="B18" s="45"/>
      <c r="C18" s="45"/>
      <c r="D18" s="47"/>
      <c r="E18" s="47"/>
      <c r="F18" s="47"/>
      <c r="G18" s="47"/>
      <c r="H18" s="47"/>
      <c r="I18" s="47"/>
      <c r="J18" s="47"/>
      <c r="K18" s="47"/>
      <c r="L18" s="48"/>
      <c r="M18" s="49"/>
      <c r="N18" s="7"/>
    </row>
    <row r="19" spans="1:14" ht="15.75">
      <c r="A19" s="188"/>
      <c r="B19" s="50" t="s">
        <v>32</v>
      </c>
      <c r="C19" s="50" t="s">
        <v>49</v>
      </c>
      <c r="D19" s="8"/>
      <c r="E19" s="52" t="s">
        <v>33</v>
      </c>
      <c r="F19" s="8"/>
      <c r="G19" s="8"/>
      <c r="H19" s="8"/>
      <c r="I19" s="8"/>
      <c r="J19" s="8"/>
      <c r="K19" s="47"/>
      <c r="L19" s="48"/>
      <c r="M19" s="49"/>
      <c r="N19" s="7"/>
    </row>
    <row r="20" spans="1:14" ht="15.75">
      <c r="A20" s="188"/>
      <c r="B20" s="52"/>
      <c r="C20" s="52"/>
      <c r="D20" s="8"/>
      <c r="E20" s="8"/>
      <c r="F20" s="8"/>
      <c r="G20" s="8"/>
      <c r="H20" s="8"/>
      <c r="I20" s="8"/>
      <c r="J20" s="8"/>
      <c r="K20" s="47"/>
      <c r="L20" s="48"/>
      <c r="M20" s="49"/>
      <c r="N20" s="7"/>
    </row>
    <row r="21" spans="1:14" ht="15.75">
      <c r="A21" s="64"/>
      <c r="B21" s="50" t="s">
        <v>34</v>
      </c>
      <c r="C21" s="50" t="s">
        <v>35</v>
      </c>
      <c r="D21" s="8"/>
      <c r="E21" s="52" t="s">
        <v>35</v>
      </c>
      <c r="F21" s="8"/>
      <c r="G21" s="8"/>
      <c r="H21" s="8"/>
      <c r="I21" s="8"/>
      <c r="J21" s="8"/>
      <c r="K21" s="47"/>
      <c r="L21" s="48"/>
      <c r="M21" s="49"/>
      <c r="N21" s="7"/>
    </row>
    <row r="22" spans="1:14"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</sheetData>
  <autoFilter ref="A7:M7">
    <sortState ref="A8:M15">
      <sortCondition ref="L7"/>
    </sortState>
  </autoFilter>
  <dataConsolidate/>
  <mergeCells count="15">
    <mergeCell ref="A1:M1"/>
    <mergeCell ref="I5:I6"/>
    <mergeCell ref="J5:J6"/>
    <mergeCell ref="L5:L6"/>
    <mergeCell ref="M5:M6"/>
    <mergeCell ref="L2:M2"/>
    <mergeCell ref="A3:M3"/>
    <mergeCell ref="A5:A6"/>
    <mergeCell ref="B5:B6"/>
    <mergeCell ref="C5:C6"/>
    <mergeCell ref="D5:D6"/>
    <mergeCell ref="E5:E6"/>
    <mergeCell ref="F5:F6"/>
    <mergeCell ref="G5:G6"/>
    <mergeCell ref="H5:H6"/>
  </mergeCells>
  <conditionalFormatting sqref="O1:P65435">
    <cfRule type="cellIs" dxfId="21" priority="1" stopIfTrue="1" operator="equal">
      <formula>"лично"</formula>
    </cfRule>
    <cfRule type="cellIs" dxfId="20" priority="2" stopIfTrue="1" operator="equal">
      <formula>"в/к"</formula>
    </cfRule>
  </conditionalFormatting>
  <pageMargins left="0.35433070866141736" right="0.26666666666666666" top="0.29333333333333333" bottom="0.59055118110236227" header="0.51181102362204722" footer="0.51181102362204722"/>
  <pageSetup paperSize="9" scale="64" orientation="portrait" r:id="rId1"/>
  <headerFooter alignWithMargins="0"/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AV111"/>
  <sheetViews>
    <sheetView view="pageLayout" topLeftCell="A31" zoomScaleNormal="100" zoomScaleSheetLayoutView="106" workbookViewId="0">
      <selection sqref="A1:P41"/>
    </sheetView>
  </sheetViews>
  <sheetFormatPr defaultColWidth="5.140625" defaultRowHeight="18"/>
  <cols>
    <col min="1" max="1" width="4.5703125" style="322" customWidth="1"/>
    <col min="2" max="2" width="29.140625" style="7" customWidth="1"/>
    <col min="3" max="3" width="34.28515625" style="7" customWidth="1"/>
    <col min="4" max="4" width="10.42578125" style="57" customWidth="1"/>
    <col min="5" max="8" width="4.85546875" style="58" customWidth="1"/>
    <col min="9" max="12" width="4.85546875" style="23" customWidth="1"/>
    <col min="13" max="14" width="4.85546875" style="59" customWidth="1"/>
    <col min="15" max="15" width="11.5703125" style="18" customWidth="1"/>
    <col min="16" max="16" width="10.140625" style="23" customWidth="1"/>
    <col min="17" max="17" width="9.140625" style="23" hidden="1" customWidth="1"/>
    <col min="18" max="18" width="9.5703125" style="7" hidden="1" customWidth="1"/>
    <col min="19" max="19" width="8" style="7" hidden="1" customWidth="1"/>
    <col min="20" max="20" width="5.28515625" style="7" hidden="1" customWidth="1"/>
    <col min="21" max="21" width="6.42578125" style="7" hidden="1" customWidth="1"/>
    <col min="22" max="22" width="7.7109375" style="7" hidden="1" customWidth="1"/>
    <col min="23" max="25" width="13.140625" style="7" hidden="1" customWidth="1"/>
    <col min="26" max="26" width="5.140625" style="19"/>
    <col min="27" max="27" width="29.42578125" style="19" bestFit="1" customWidth="1"/>
    <col min="28" max="48" width="5.140625" style="19"/>
    <col min="49" max="256" width="5.140625" style="7"/>
    <col min="257" max="257" width="4.5703125" style="7" customWidth="1"/>
    <col min="258" max="258" width="23.5703125" style="7" customWidth="1"/>
    <col min="259" max="259" width="30.28515625" style="7" customWidth="1"/>
    <col min="260" max="260" width="10.42578125" style="7" customWidth="1"/>
    <col min="261" max="261" width="6.7109375" style="7" bestFit="1" customWidth="1"/>
    <col min="262" max="262" width="6.140625" style="7" customWidth="1"/>
    <col min="263" max="263" width="5" style="7" customWidth="1"/>
    <col min="264" max="264" width="6.42578125" style="7" customWidth="1"/>
    <col min="265" max="267" width="5.42578125" style="7" customWidth="1"/>
    <col min="268" max="268" width="5.28515625" style="7" customWidth="1"/>
    <col min="269" max="269" width="5.42578125" style="7" customWidth="1"/>
    <col min="270" max="270" width="5.7109375" style="7" bestFit="1" customWidth="1"/>
    <col min="271" max="271" width="9.42578125" style="7" customWidth="1"/>
    <col min="272" max="272" width="10.140625" style="7" customWidth="1"/>
    <col min="273" max="273" width="9.140625" style="7" customWidth="1"/>
    <col min="274" max="274" width="9.5703125" style="7" customWidth="1"/>
    <col min="275" max="275" width="5.28515625" style="7" bestFit="1" customWidth="1"/>
    <col min="276" max="276" width="5.140625" style="7" customWidth="1"/>
    <col min="277" max="277" width="7.42578125" style="7" bestFit="1" customWidth="1"/>
    <col min="278" max="278" width="8.5703125" style="7" bestFit="1" customWidth="1"/>
    <col min="279" max="281" width="13.140625" style="7" bestFit="1" customWidth="1"/>
    <col min="282" max="282" width="5.140625" style="7"/>
    <col min="283" max="283" width="29.42578125" style="7" bestFit="1" customWidth="1"/>
    <col min="284" max="512" width="5.140625" style="7"/>
    <col min="513" max="513" width="4.5703125" style="7" customWidth="1"/>
    <col min="514" max="514" width="23.5703125" style="7" customWidth="1"/>
    <col min="515" max="515" width="30.28515625" style="7" customWidth="1"/>
    <col min="516" max="516" width="10.42578125" style="7" customWidth="1"/>
    <col min="517" max="517" width="6.7109375" style="7" bestFit="1" customWidth="1"/>
    <col min="518" max="518" width="6.140625" style="7" customWidth="1"/>
    <col min="519" max="519" width="5" style="7" customWidth="1"/>
    <col min="520" max="520" width="6.42578125" style="7" customWidth="1"/>
    <col min="521" max="523" width="5.42578125" style="7" customWidth="1"/>
    <col min="524" max="524" width="5.28515625" style="7" customWidth="1"/>
    <col min="525" max="525" width="5.42578125" style="7" customWidth="1"/>
    <col min="526" max="526" width="5.7109375" style="7" bestFit="1" customWidth="1"/>
    <col min="527" max="527" width="9.42578125" style="7" customWidth="1"/>
    <col min="528" max="528" width="10.140625" style="7" customWidth="1"/>
    <col min="529" max="529" width="9.140625" style="7" customWidth="1"/>
    <col min="530" max="530" width="9.5703125" style="7" customWidth="1"/>
    <col min="531" max="531" width="5.28515625" style="7" bestFit="1" customWidth="1"/>
    <col min="532" max="532" width="5.140625" style="7" customWidth="1"/>
    <col min="533" max="533" width="7.42578125" style="7" bestFit="1" customWidth="1"/>
    <col min="534" max="534" width="8.5703125" style="7" bestFit="1" customWidth="1"/>
    <col min="535" max="537" width="13.140625" style="7" bestFit="1" customWidth="1"/>
    <col min="538" max="538" width="5.140625" style="7"/>
    <col min="539" max="539" width="29.42578125" style="7" bestFit="1" customWidth="1"/>
    <col min="540" max="768" width="5.140625" style="7"/>
    <col min="769" max="769" width="4.5703125" style="7" customWidth="1"/>
    <col min="770" max="770" width="23.5703125" style="7" customWidth="1"/>
    <col min="771" max="771" width="30.28515625" style="7" customWidth="1"/>
    <col min="772" max="772" width="10.42578125" style="7" customWidth="1"/>
    <col min="773" max="773" width="6.7109375" style="7" bestFit="1" customWidth="1"/>
    <col min="774" max="774" width="6.140625" style="7" customWidth="1"/>
    <col min="775" max="775" width="5" style="7" customWidth="1"/>
    <col min="776" max="776" width="6.42578125" style="7" customWidth="1"/>
    <col min="777" max="779" width="5.42578125" style="7" customWidth="1"/>
    <col min="780" max="780" width="5.28515625" style="7" customWidth="1"/>
    <col min="781" max="781" width="5.42578125" style="7" customWidth="1"/>
    <col min="782" max="782" width="5.7109375" style="7" bestFit="1" customWidth="1"/>
    <col min="783" max="783" width="9.42578125" style="7" customWidth="1"/>
    <col min="784" max="784" width="10.140625" style="7" customWidth="1"/>
    <col min="785" max="785" width="9.140625" style="7" customWidth="1"/>
    <col min="786" max="786" width="9.5703125" style="7" customWidth="1"/>
    <col min="787" max="787" width="5.28515625" style="7" bestFit="1" customWidth="1"/>
    <col min="788" max="788" width="5.140625" style="7" customWidth="1"/>
    <col min="789" max="789" width="7.42578125" style="7" bestFit="1" customWidth="1"/>
    <col min="790" max="790" width="8.5703125" style="7" bestFit="1" customWidth="1"/>
    <col min="791" max="793" width="13.140625" style="7" bestFit="1" customWidth="1"/>
    <col min="794" max="794" width="5.140625" style="7"/>
    <col min="795" max="795" width="29.42578125" style="7" bestFit="1" customWidth="1"/>
    <col min="796" max="1024" width="5.140625" style="7"/>
    <col min="1025" max="1025" width="4.5703125" style="7" customWidth="1"/>
    <col min="1026" max="1026" width="23.5703125" style="7" customWidth="1"/>
    <col min="1027" max="1027" width="30.28515625" style="7" customWidth="1"/>
    <col min="1028" max="1028" width="10.42578125" style="7" customWidth="1"/>
    <col min="1029" max="1029" width="6.7109375" style="7" bestFit="1" customWidth="1"/>
    <col min="1030" max="1030" width="6.140625" style="7" customWidth="1"/>
    <col min="1031" max="1031" width="5" style="7" customWidth="1"/>
    <col min="1032" max="1032" width="6.42578125" style="7" customWidth="1"/>
    <col min="1033" max="1035" width="5.42578125" style="7" customWidth="1"/>
    <col min="1036" max="1036" width="5.28515625" style="7" customWidth="1"/>
    <col min="1037" max="1037" width="5.42578125" style="7" customWidth="1"/>
    <col min="1038" max="1038" width="5.7109375" style="7" bestFit="1" customWidth="1"/>
    <col min="1039" max="1039" width="9.42578125" style="7" customWidth="1"/>
    <col min="1040" max="1040" width="10.140625" style="7" customWidth="1"/>
    <col min="1041" max="1041" width="9.140625" style="7" customWidth="1"/>
    <col min="1042" max="1042" width="9.5703125" style="7" customWidth="1"/>
    <col min="1043" max="1043" width="5.28515625" style="7" bestFit="1" customWidth="1"/>
    <col min="1044" max="1044" width="5.140625" style="7" customWidth="1"/>
    <col min="1045" max="1045" width="7.42578125" style="7" bestFit="1" customWidth="1"/>
    <col min="1046" max="1046" width="8.5703125" style="7" bestFit="1" customWidth="1"/>
    <col min="1047" max="1049" width="13.140625" style="7" bestFit="1" customWidth="1"/>
    <col min="1050" max="1050" width="5.140625" style="7"/>
    <col min="1051" max="1051" width="29.42578125" style="7" bestFit="1" customWidth="1"/>
    <col min="1052" max="1280" width="5.140625" style="7"/>
    <col min="1281" max="1281" width="4.5703125" style="7" customWidth="1"/>
    <col min="1282" max="1282" width="23.5703125" style="7" customWidth="1"/>
    <col min="1283" max="1283" width="30.28515625" style="7" customWidth="1"/>
    <col min="1284" max="1284" width="10.42578125" style="7" customWidth="1"/>
    <col min="1285" max="1285" width="6.7109375" style="7" bestFit="1" customWidth="1"/>
    <col min="1286" max="1286" width="6.140625" style="7" customWidth="1"/>
    <col min="1287" max="1287" width="5" style="7" customWidth="1"/>
    <col min="1288" max="1288" width="6.42578125" style="7" customWidth="1"/>
    <col min="1289" max="1291" width="5.42578125" style="7" customWidth="1"/>
    <col min="1292" max="1292" width="5.28515625" style="7" customWidth="1"/>
    <col min="1293" max="1293" width="5.42578125" style="7" customWidth="1"/>
    <col min="1294" max="1294" width="5.7109375" style="7" bestFit="1" customWidth="1"/>
    <col min="1295" max="1295" width="9.42578125" style="7" customWidth="1"/>
    <col min="1296" max="1296" width="10.140625" style="7" customWidth="1"/>
    <col min="1297" max="1297" width="9.140625" style="7" customWidth="1"/>
    <col min="1298" max="1298" width="9.5703125" style="7" customWidth="1"/>
    <col min="1299" max="1299" width="5.28515625" style="7" bestFit="1" customWidth="1"/>
    <col min="1300" max="1300" width="5.140625" style="7" customWidth="1"/>
    <col min="1301" max="1301" width="7.42578125" style="7" bestFit="1" customWidth="1"/>
    <col min="1302" max="1302" width="8.5703125" style="7" bestFit="1" customWidth="1"/>
    <col min="1303" max="1305" width="13.140625" style="7" bestFit="1" customWidth="1"/>
    <col min="1306" max="1306" width="5.140625" style="7"/>
    <col min="1307" max="1307" width="29.42578125" style="7" bestFit="1" customWidth="1"/>
    <col min="1308" max="1536" width="5.140625" style="7"/>
    <col min="1537" max="1537" width="4.5703125" style="7" customWidth="1"/>
    <col min="1538" max="1538" width="23.5703125" style="7" customWidth="1"/>
    <col min="1539" max="1539" width="30.28515625" style="7" customWidth="1"/>
    <col min="1540" max="1540" width="10.42578125" style="7" customWidth="1"/>
    <col min="1541" max="1541" width="6.7109375" style="7" bestFit="1" customWidth="1"/>
    <col min="1542" max="1542" width="6.140625" style="7" customWidth="1"/>
    <col min="1543" max="1543" width="5" style="7" customWidth="1"/>
    <col min="1544" max="1544" width="6.42578125" style="7" customWidth="1"/>
    <col min="1545" max="1547" width="5.42578125" style="7" customWidth="1"/>
    <col min="1548" max="1548" width="5.28515625" style="7" customWidth="1"/>
    <col min="1549" max="1549" width="5.42578125" style="7" customWidth="1"/>
    <col min="1550" max="1550" width="5.7109375" style="7" bestFit="1" customWidth="1"/>
    <col min="1551" max="1551" width="9.42578125" style="7" customWidth="1"/>
    <col min="1552" max="1552" width="10.140625" style="7" customWidth="1"/>
    <col min="1553" max="1553" width="9.140625" style="7" customWidth="1"/>
    <col min="1554" max="1554" width="9.5703125" style="7" customWidth="1"/>
    <col min="1555" max="1555" width="5.28515625" style="7" bestFit="1" customWidth="1"/>
    <col min="1556" max="1556" width="5.140625" style="7" customWidth="1"/>
    <col min="1557" max="1557" width="7.42578125" style="7" bestFit="1" customWidth="1"/>
    <col min="1558" max="1558" width="8.5703125" style="7" bestFit="1" customWidth="1"/>
    <col min="1559" max="1561" width="13.140625" style="7" bestFit="1" customWidth="1"/>
    <col min="1562" max="1562" width="5.140625" style="7"/>
    <col min="1563" max="1563" width="29.42578125" style="7" bestFit="1" customWidth="1"/>
    <col min="1564" max="1792" width="5.140625" style="7"/>
    <col min="1793" max="1793" width="4.5703125" style="7" customWidth="1"/>
    <col min="1794" max="1794" width="23.5703125" style="7" customWidth="1"/>
    <col min="1795" max="1795" width="30.28515625" style="7" customWidth="1"/>
    <col min="1796" max="1796" width="10.42578125" style="7" customWidth="1"/>
    <col min="1797" max="1797" width="6.7109375" style="7" bestFit="1" customWidth="1"/>
    <col min="1798" max="1798" width="6.140625" style="7" customWidth="1"/>
    <col min="1799" max="1799" width="5" style="7" customWidth="1"/>
    <col min="1800" max="1800" width="6.42578125" style="7" customWidth="1"/>
    <col min="1801" max="1803" width="5.42578125" style="7" customWidth="1"/>
    <col min="1804" max="1804" width="5.28515625" style="7" customWidth="1"/>
    <col min="1805" max="1805" width="5.42578125" style="7" customWidth="1"/>
    <col min="1806" max="1806" width="5.7109375" style="7" bestFit="1" customWidth="1"/>
    <col min="1807" max="1807" width="9.42578125" style="7" customWidth="1"/>
    <col min="1808" max="1808" width="10.140625" style="7" customWidth="1"/>
    <col min="1809" max="1809" width="9.140625" style="7" customWidth="1"/>
    <col min="1810" max="1810" width="9.5703125" style="7" customWidth="1"/>
    <col min="1811" max="1811" width="5.28515625" style="7" bestFit="1" customWidth="1"/>
    <col min="1812" max="1812" width="5.140625" style="7" customWidth="1"/>
    <col min="1813" max="1813" width="7.42578125" style="7" bestFit="1" customWidth="1"/>
    <col min="1814" max="1814" width="8.5703125" style="7" bestFit="1" customWidth="1"/>
    <col min="1815" max="1817" width="13.140625" style="7" bestFit="1" customWidth="1"/>
    <col min="1818" max="1818" width="5.140625" style="7"/>
    <col min="1819" max="1819" width="29.42578125" style="7" bestFit="1" customWidth="1"/>
    <col min="1820" max="2048" width="5.140625" style="7"/>
    <col min="2049" max="2049" width="4.5703125" style="7" customWidth="1"/>
    <col min="2050" max="2050" width="23.5703125" style="7" customWidth="1"/>
    <col min="2051" max="2051" width="30.28515625" style="7" customWidth="1"/>
    <col min="2052" max="2052" width="10.42578125" style="7" customWidth="1"/>
    <col min="2053" max="2053" width="6.7109375" style="7" bestFit="1" customWidth="1"/>
    <col min="2054" max="2054" width="6.140625" style="7" customWidth="1"/>
    <col min="2055" max="2055" width="5" style="7" customWidth="1"/>
    <col min="2056" max="2056" width="6.42578125" style="7" customWidth="1"/>
    <col min="2057" max="2059" width="5.42578125" style="7" customWidth="1"/>
    <col min="2060" max="2060" width="5.28515625" style="7" customWidth="1"/>
    <col min="2061" max="2061" width="5.42578125" style="7" customWidth="1"/>
    <col min="2062" max="2062" width="5.7109375" style="7" bestFit="1" customWidth="1"/>
    <col min="2063" max="2063" width="9.42578125" style="7" customWidth="1"/>
    <col min="2064" max="2064" width="10.140625" style="7" customWidth="1"/>
    <col min="2065" max="2065" width="9.140625" style="7" customWidth="1"/>
    <col min="2066" max="2066" width="9.5703125" style="7" customWidth="1"/>
    <col min="2067" max="2067" width="5.28515625" style="7" bestFit="1" customWidth="1"/>
    <col min="2068" max="2068" width="5.140625" style="7" customWidth="1"/>
    <col min="2069" max="2069" width="7.42578125" style="7" bestFit="1" customWidth="1"/>
    <col min="2070" max="2070" width="8.5703125" style="7" bestFit="1" customWidth="1"/>
    <col min="2071" max="2073" width="13.140625" style="7" bestFit="1" customWidth="1"/>
    <col min="2074" max="2074" width="5.140625" style="7"/>
    <col min="2075" max="2075" width="29.42578125" style="7" bestFit="1" customWidth="1"/>
    <col min="2076" max="2304" width="5.140625" style="7"/>
    <col min="2305" max="2305" width="4.5703125" style="7" customWidth="1"/>
    <col min="2306" max="2306" width="23.5703125" style="7" customWidth="1"/>
    <col min="2307" max="2307" width="30.28515625" style="7" customWidth="1"/>
    <col min="2308" max="2308" width="10.42578125" style="7" customWidth="1"/>
    <col min="2309" max="2309" width="6.7109375" style="7" bestFit="1" customWidth="1"/>
    <col min="2310" max="2310" width="6.140625" style="7" customWidth="1"/>
    <col min="2311" max="2311" width="5" style="7" customWidth="1"/>
    <col min="2312" max="2312" width="6.42578125" style="7" customWidth="1"/>
    <col min="2313" max="2315" width="5.42578125" style="7" customWidth="1"/>
    <col min="2316" max="2316" width="5.28515625" style="7" customWidth="1"/>
    <col min="2317" max="2317" width="5.42578125" style="7" customWidth="1"/>
    <col min="2318" max="2318" width="5.7109375" style="7" bestFit="1" customWidth="1"/>
    <col min="2319" max="2319" width="9.42578125" style="7" customWidth="1"/>
    <col min="2320" max="2320" width="10.140625" style="7" customWidth="1"/>
    <col min="2321" max="2321" width="9.140625" style="7" customWidth="1"/>
    <col min="2322" max="2322" width="9.5703125" style="7" customWidth="1"/>
    <col min="2323" max="2323" width="5.28515625" style="7" bestFit="1" customWidth="1"/>
    <col min="2324" max="2324" width="5.140625" style="7" customWidth="1"/>
    <col min="2325" max="2325" width="7.42578125" style="7" bestFit="1" customWidth="1"/>
    <col min="2326" max="2326" width="8.5703125" style="7" bestFit="1" customWidth="1"/>
    <col min="2327" max="2329" width="13.140625" style="7" bestFit="1" customWidth="1"/>
    <col min="2330" max="2330" width="5.140625" style="7"/>
    <col min="2331" max="2331" width="29.42578125" style="7" bestFit="1" customWidth="1"/>
    <col min="2332" max="2560" width="5.140625" style="7"/>
    <col min="2561" max="2561" width="4.5703125" style="7" customWidth="1"/>
    <col min="2562" max="2562" width="23.5703125" style="7" customWidth="1"/>
    <col min="2563" max="2563" width="30.28515625" style="7" customWidth="1"/>
    <col min="2564" max="2564" width="10.42578125" style="7" customWidth="1"/>
    <col min="2565" max="2565" width="6.7109375" style="7" bestFit="1" customWidth="1"/>
    <col min="2566" max="2566" width="6.140625" style="7" customWidth="1"/>
    <col min="2567" max="2567" width="5" style="7" customWidth="1"/>
    <col min="2568" max="2568" width="6.42578125" style="7" customWidth="1"/>
    <col min="2569" max="2571" width="5.42578125" style="7" customWidth="1"/>
    <col min="2572" max="2572" width="5.28515625" style="7" customWidth="1"/>
    <col min="2573" max="2573" width="5.42578125" style="7" customWidth="1"/>
    <col min="2574" max="2574" width="5.7109375" style="7" bestFit="1" customWidth="1"/>
    <col min="2575" max="2575" width="9.42578125" style="7" customWidth="1"/>
    <col min="2576" max="2576" width="10.140625" style="7" customWidth="1"/>
    <col min="2577" max="2577" width="9.140625" style="7" customWidth="1"/>
    <col min="2578" max="2578" width="9.5703125" style="7" customWidth="1"/>
    <col min="2579" max="2579" width="5.28515625" style="7" bestFit="1" customWidth="1"/>
    <col min="2580" max="2580" width="5.140625" style="7" customWidth="1"/>
    <col min="2581" max="2581" width="7.42578125" style="7" bestFit="1" customWidth="1"/>
    <col min="2582" max="2582" width="8.5703125" style="7" bestFit="1" customWidth="1"/>
    <col min="2583" max="2585" width="13.140625" style="7" bestFit="1" customWidth="1"/>
    <col min="2586" max="2586" width="5.140625" style="7"/>
    <col min="2587" max="2587" width="29.42578125" style="7" bestFit="1" customWidth="1"/>
    <col min="2588" max="2816" width="5.140625" style="7"/>
    <col min="2817" max="2817" width="4.5703125" style="7" customWidth="1"/>
    <col min="2818" max="2818" width="23.5703125" style="7" customWidth="1"/>
    <col min="2819" max="2819" width="30.28515625" style="7" customWidth="1"/>
    <col min="2820" max="2820" width="10.42578125" style="7" customWidth="1"/>
    <col min="2821" max="2821" width="6.7109375" style="7" bestFit="1" customWidth="1"/>
    <col min="2822" max="2822" width="6.140625" style="7" customWidth="1"/>
    <col min="2823" max="2823" width="5" style="7" customWidth="1"/>
    <col min="2824" max="2824" width="6.42578125" style="7" customWidth="1"/>
    <col min="2825" max="2827" width="5.42578125" style="7" customWidth="1"/>
    <col min="2828" max="2828" width="5.28515625" style="7" customWidth="1"/>
    <col min="2829" max="2829" width="5.42578125" style="7" customWidth="1"/>
    <col min="2830" max="2830" width="5.7109375" style="7" bestFit="1" customWidth="1"/>
    <col min="2831" max="2831" width="9.42578125" style="7" customWidth="1"/>
    <col min="2832" max="2832" width="10.140625" style="7" customWidth="1"/>
    <col min="2833" max="2833" width="9.140625" style="7" customWidth="1"/>
    <col min="2834" max="2834" width="9.5703125" style="7" customWidth="1"/>
    <col min="2835" max="2835" width="5.28515625" style="7" bestFit="1" customWidth="1"/>
    <col min="2836" max="2836" width="5.140625" style="7" customWidth="1"/>
    <col min="2837" max="2837" width="7.42578125" style="7" bestFit="1" customWidth="1"/>
    <col min="2838" max="2838" width="8.5703125" style="7" bestFit="1" customWidth="1"/>
    <col min="2839" max="2841" width="13.140625" style="7" bestFit="1" customWidth="1"/>
    <col min="2842" max="2842" width="5.140625" style="7"/>
    <col min="2843" max="2843" width="29.42578125" style="7" bestFit="1" customWidth="1"/>
    <col min="2844" max="3072" width="5.140625" style="7"/>
    <col min="3073" max="3073" width="4.5703125" style="7" customWidth="1"/>
    <col min="3074" max="3074" width="23.5703125" style="7" customWidth="1"/>
    <col min="3075" max="3075" width="30.28515625" style="7" customWidth="1"/>
    <col min="3076" max="3076" width="10.42578125" style="7" customWidth="1"/>
    <col min="3077" max="3077" width="6.7109375" style="7" bestFit="1" customWidth="1"/>
    <col min="3078" max="3078" width="6.140625" style="7" customWidth="1"/>
    <col min="3079" max="3079" width="5" style="7" customWidth="1"/>
    <col min="3080" max="3080" width="6.42578125" style="7" customWidth="1"/>
    <col min="3081" max="3083" width="5.42578125" style="7" customWidth="1"/>
    <col min="3084" max="3084" width="5.28515625" style="7" customWidth="1"/>
    <col min="3085" max="3085" width="5.42578125" style="7" customWidth="1"/>
    <col min="3086" max="3086" width="5.7109375" style="7" bestFit="1" customWidth="1"/>
    <col min="3087" max="3087" width="9.42578125" style="7" customWidth="1"/>
    <col min="3088" max="3088" width="10.140625" style="7" customWidth="1"/>
    <col min="3089" max="3089" width="9.140625" style="7" customWidth="1"/>
    <col min="3090" max="3090" width="9.5703125" style="7" customWidth="1"/>
    <col min="3091" max="3091" width="5.28515625" style="7" bestFit="1" customWidth="1"/>
    <col min="3092" max="3092" width="5.140625" style="7" customWidth="1"/>
    <col min="3093" max="3093" width="7.42578125" style="7" bestFit="1" customWidth="1"/>
    <col min="3094" max="3094" width="8.5703125" style="7" bestFit="1" customWidth="1"/>
    <col min="3095" max="3097" width="13.140625" style="7" bestFit="1" customWidth="1"/>
    <col min="3098" max="3098" width="5.140625" style="7"/>
    <col min="3099" max="3099" width="29.42578125" style="7" bestFit="1" customWidth="1"/>
    <col min="3100" max="3328" width="5.140625" style="7"/>
    <col min="3329" max="3329" width="4.5703125" style="7" customWidth="1"/>
    <col min="3330" max="3330" width="23.5703125" style="7" customWidth="1"/>
    <col min="3331" max="3331" width="30.28515625" style="7" customWidth="1"/>
    <col min="3332" max="3332" width="10.42578125" style="7" customWidth="1"/>
    <col min="3333" max="3333" width="6.7109375" style="7" bestFit="1" customWidth="1"/>
    <col min="3334" max="3334" width="6.140625" style="7" customWidth="1"/>
    <col min="3335" max="3335" width="5" style="7" customWidth="1"/>
    <col min="3336" max="3336" width="6.42578125" style="7" customWidth="1"/>
    <col min="3337" max="3339" width="5.42578125" style="7" customWidth="1"/>
    <col min="3340" max="3340" width="5.28515625" style="7" customWidth="1"/>
    <col min="3341" max="3341" width="5.42578125" style="7" customWidth="1"/>
    <col min="3342" max="3342" width="5.7109375" style="7" bestFit="1" customWidth="1"/>
    <col min="3343" max="3343" width="9.42578125" style="7" customWidth="1"/>
    <col min="3344" max="3344" width="10.140625" style="7" customWidth="1"/>
    <col min="3345" max="3345" width="9.140625" style="7" customWidth="1"/>
    <col min="3346" max="3346" width="9.5703125" style="7" customWidth="1"/>
    <col min="3347" max="3347" width="5.28515625" style="7" bestFit="1" customWidth="1"/>
    <col min="3348" max="3348" width="5.140625" style="7" customWidth="1"/>
    <col min="3349" max="3349" width="7.42578125" style="7" bestFit="1" customWidth="1"/>
    <col min="3350" max="3350" width="8.5703125" style="7" bestFit="1" customWidth="1"/>
    <col min="3351" max="3353" width="13.140625" style="7" bestFit="1" customWidth="1"/>
    <col min="3354" max="3354" width="5.140625" style="7"/>
    <col min="3355" max="3355" width="29.42578125" style="7" bestFit="1" customWidth="1"/>
    <col min="3356" max="3584" width="5.140625" style="7"/>
    <col min="3585" max="3585" width="4.5703125" style="7" customWidth="1"/>
    <col min="3586" max="3586" width="23.5703125" style="7" customWidth="1"/>
    <col min="3587" max="3587" width="30.28515625" style="7" customWidth="1"/>
    <col min="3588" max="3588" width="10.42578125" style="7" customWidth="1"/>
    <col min="3589" max="3589" width="6.7109375" style="7" bestFit="1" customWidth="1"/>
    <col min="3590" max="3590" width="6.140625" style="7" customWidth="1"/>
    <col min="3591" max="3591" width="5" style="7" customWidth="1"/>
    <col min="3592" max="3592" width="6.42578125" style="7" customWidth="1"/>
    <col min="3593" max="3595" width="5.42578125" style="7" customWidth="1"/>
    <col min="3596" max="3596" width="5.28515625" style="7" customWidth="1"/>
    <col min="3597" max="3597" width="5.42578125" style="7" customWidth="1"/>
    <col min="3598" max="3598" width="5.7109375" style="7" bestFit="1" customWidth="1"/>
    <col min="3599" max="3599" width="9.42578125" style="7" customWidth="1"/>
    <col min="3600" max="3600" width="10.140625" style="7" customWidth="1"/>
    <col min="3601" max="3601" width="9.140625" style="7" customWidth="1"/>
    <col min="3602" max="3602" width="9.5703125" style="7" customWidth="1"/>
    <col min="3603" max="3603" width="5.28515625" style="7" bestFit="1" customWidth="1"/>
    <col min="3604" max="3604" width="5.140625" style="7" customWidth="1"/>
    <col min="3605" max="3605" width="7.42578125" style="7" bestFit="1" customWidth="1"/>
    <col min="3606" max="3606" width="8.5703125" style="7" bestFit="1" customWidth="1"/>
    <col min="3607" max="3609" width="13.140625" style="7" bestFit="1" customWidth="1"/>
    <col min="3610" max="3610" width="5.140625" style="7"/>
    <col min="3611" max="3611" width="29.42578125" style="7" bestFit="1" customWidth="1"/>
    <col min="3612" max="3840" width="5.140625" style="7"/>
    <col min="3841" max="3841" width="4.5703125" style="7" customWidth="1"/>
    <col min="3842" max="3842" width="23.5703125" style="7" customWidth="1"/>
    <col min="3843" max="3843" width="30.28515625" style="7" customWidth="1"/>
    <col min="3844" max="3844" width="10.42578125" style="7" customWidth="1"/>
    <col min="3845" max="3845" width="6.7109375" style="7" bestFit="1" customWidth="1"/>
    <col min="3846" max="3846" width="6.140625" style="7" customWidth="1"/>
    <col min="3847" max="3847" width="5" style="7" customWidth="1"/>
    <col min="3848" max="3848" width="6.42578125" style="7" customWidth="1"/>
    <col min="3849" max="3851" width="5.42578125" style="7" customWidth="1"/>
    <col min="3852" max="3852" width="5.28515625" style="7" customWidth="1"/>
    <col min="3853" max="3853" width="5.42578125" style="7" customWidth="1"/>
    <col min="3854" max="3854" width="5.7109375" style="7" bestFit="1" customWidth="1"/>
    <col min="3855" max="3855" width="9.42578125" style="7" customWidth="1"/>
    <col min="3856" max="3856" width="10.140625" style="7" customWidth="1"/>
    <col min="3857" max="3857" width="9.140625" style="7" customWidth="1"/>
    <col min="3858" max="3858" width="9.5703125" style="7" customWidth="1"/>
    <col min="3859" max="3859" width="5.28515625" style="7" bestFit="1" customWidth="1"/>
    <col min="3860" max="3860" width="5.140625" style="7" customWidth="1"/>
    <col min="3861" max="3861" width="7.42578125" style="7" bestFit="1" customWidth="1"/>
    <col min="3862" max="3862" width="8.5703125" style="7" bestFit="1" customWidth="1"/>
    <col min="3863" max="3865" width="13.140625" style="7" bestFit="1" customWidth="1"/>
    <col min="3866" max="3866" width="5.140625" style="7"/>
    <col min="3867" max="3867" width="29.42578125" style="7" bestFit="1" customWidth="1"/>
    <col min="3868" max="4096" width="5.140625" style="7"/>
    <col min="4097" max="4097" width="4.5703125" style="7" customWidth="1"/>
    <col min="4098" max="4098" width="23.5703125" style="7" customWidth="1"/>
    <col min="4099" max="4099" width="30.28515625" style="7" customWidth="1"/>
    <col min="4100" max="4100" width="10.42578125" style="7" customWidth="1"/>
    <col min="4101" max="4101" width="6.7109375" style="7" bestFit="1" customWidth="1"/>
    <col min="4102" max="4102" width="6.140625" style="7" customWidth="1"/>
    <col min="4103" max="4103" width="5" style="7" customWidth="1"/>
    <col min="4104" max="4104" width="6.42578125" style="7" customWidth="1"/>
    <col min="4105" max="4107" width="5.42578125" style="7" customWidth="1"/>
    <col min="4108" max="4108" width="5.28515625" style="7" customWidth="1"/>
    <col min="4109" max="4109" width="5.42578125" style="7" customWidth="1"/>
    <col min="4110" max="4110" width="5.7109375" style="7" bestFit="1" customWidth="1"/>
    <col min="4111" max="4111" width="9.42578125" style="7" customWidth="1"/>
    <col min="4112" max="4112" width="10.140625" style="7" customWidth="1"/>
    <col min="4113" max="4113" width="9.140625" style="7" customWidth="1"/>
    <col min="4114" max="4114" width="9.5703125" style="7" customWidth="1"/>
    <col min="4115" max="4115" width="5.28515625" style="7" bestFit="1" customWidth="1"/>
    <col min="4116" max="4116" width="5.140625" style="7" customWidth="1"/>
    <col min="4117" max="4117" width="7.42578125" style="7" bestFit="1" customWidth="1"/>
    <col min="4118" max="4118" width="8.5703125" style="7" bestFit="1" customWidth="1"/>
    <col min="4119" max="4121" width="13.140625" style="7" bestFit="1" customWidth="1"/>
    <col min="4122" max="4122" width="5.140625" style="7"/>
    <col min="4123" max="4123" width="29.42578125" style="7" bestFit="1" customWidth="1"/>
    <col min="4124" max="4352" width="5.140625" style="7"/>
    <col min="4353" max="4353" width="4.5703125" style="7" customWidth="1"/>
    <col min="4354" max="4354" width="23.5703125" style="7" customWidth="1"/>
    <col min="4355" max="4355" width="30.28515625" style="7" customWidth="1"/>
    <col min="4356" max="4356" width="10.42578125" style="7" customWidth="1"/>
    <col min="4357" max="4357" width="6.7109375" style="7" bestFit="1" customWidth="1"/>
    <col min="4358" max="4358" width="6.140625" style="7" customWidth="1"/>
    <col min="4359" max="4359" width="5" style="7" customWidth="1"/>
    <col min="4360" max="4360" width="6.42578125" style="7" customWidth="1"/>
    <col min="4361" max="4363" width="5.42578125" style="7" customWidth="1"/>
    <col min="4364" max="4364" width="5.28515625" style="7" customWidth="1"/>
    <col min="4365" max="4365" width="5.42578125" style="7" customWidth="1"/>
    <col min="4366" max="4366" width="5.7109375" style="7" bestFit="1" customWidth="1"/>
    <col min="4367" max="4367" width="9.42578125" style="7" customWidth="1"/>
    <col min="4368" max="4368" width="10.140625" style="7" customWidth="1"/>
    <col min="4369" max="4369" width="9.140625" style="7" customWidth="1"/>
    <col min="4370" max="4370" width="9.5703125" style="7" customWidth="1"/>
    <col min="4371" max="4371" width="5.28515625" style="7" bestFit="1" customWidth="1"/>
    <col min="4372" max="4372" width="5.140625" style="7" customWidth="1"/>
    <col min="4373" max="4373" width="7.42578125" style="7" bestFit="1" customWidth="1"/>
    <col min="4374" max="4374" width="8.5703125" style="7" bestFit="1" customWidth="1"/>
    <col min="4375" max="4377" width="13.140625" style="7" bestFit="1" customWidth="1"/>
    <col min="4378" max="4378" width="5.140625" style="7"/>
    <col min="4379" max="4379" width="29.42578125" style="7" bestFit="1" customWidth="1"/>
    <col min="4380" max="4608" width="5.140625" style="7"/>
    <col min="4609" max="4609" width="4.5703125" style="7" customWidth="1"/>
    <col min="4610" max="4610" width="23.5703125" style="7" customWidth="1"/>
    <col min="4611" max="4611" width="30.28515625" style="7" customWidth="1"/>
    <col min="4612" max="4612" width="10.42578125" style="7" customWidth="1"/>
    <col min="4613" max="4613" width="6.7109375" style="7" bestFit="1" customWidth="1"/>
    <col min="4614" max="4614" width="6.140625" style="7" customWidth="1"/>
    <col min="4615" max="4615" width="5" style="7" customWidth="1"/>
    <col min="4616" max="4616" width="6.42578125" style="7" customWidth="1"/>
    <col min="4617" max="4619" width="5.42578125" style="7" customWidth="1"/>
    <col min="4620" max="4620" width="5.28515625" style="7" customWidth="1"/>
    <col min="4621" max="4621" width="5.42578125" style="7" customWidth="1"/>
    <col min="4622" max="4622" width="5.7109375" style="7" bestFit="1" customWidth="1"/>
    <col min="4623" max="4623" width="9.42578125" style="7" customWidth="1"/>
    <col min="4624" max="4624" width="10.140625" style="7" customWidth="1"/>
    <col min="4625" max="4625" width="9.140625" style="7" customWidth="1"/>
    <col min="4626" max="4626" width="9.5703125" style="7" customWidth="1"/>
    <col min="4627" max="4627" width="5.28515625" style="7" bestFit="1" customWidth="1"/>
    <col min="4628" max="4628" width="5.140625" style="7" customWidth="1"/>
    <col min="4629" max="4629" width="7.42578125" style="7" bestFit="1" customWidth="1"/>
    <col min="4630" max="4630" width="8.5703125" style="7" bestFit="1" customWidth="1"/>
    <col min="4631" max="4633" width="13.140625" style="7" bestFit="1" customWidth="1"/>
    <col min="4634" max="4634" width="5.140625" style="7"/>
    <col min="4635" max="4635" width="29.42578125" style="7" bestFit="1" customWidth="1"/>
    <col min="4636" max="4864" width="5.140625" style="7"/>
    <col min="4865" max="4865" width="4.5703125" style="7" customWidth="1"/>
    <col min="4866" max="4866" width="23.5703125" style="7" customWidth="1"/>
    <col min="4867" max="4867" width="30.28515625" style="7" customWidth="1"/>
    <col min="4868" max="4868" width="10.42578125" style="7" customWidth="1"/>
    <col min="4869" max="4869" width="6.7109375" style="7" bestFit="1" customWidth="1"/>
    <col min="4870" max="4870" width="6.140625" style="7" customWidth="1"/>
    <col min="4871" max="4871" width="5" style="7" customWidth="1"/>
    <col min="4872" max="4872" width="6.42578125" style="7" customWidth="1"/>
    <col min="4873" max="4875" width="5.42578125" style="7" customWidth="1"/>
    <col min="4876" max="4876" width="5.28515625" style="7" customWidth="1"/>
    <col min="4877" max="4877" width="5.42578125" style="7" customWidth="1"/>
    <col min="4878" max="4878" width="5.7109375" style="7" bestFit="1" customWidth="1"/>
    <col min="4879" max="4879" width="9.42578125" style="7" customWidth="1"/>
    <col min="4880" max="4880" width="10.140625" style="7" customWidth="1"/>
    <col min="4881" max="4881" width="9.140625" style="7" customWidth="1"/>
    <col min="4882" max="4882" width="9.5703125" style="7" customWidth="1"/>
    <col min="4883" max="4883" width="5.28515625" style="7" bestFit="1" customWidth="1"/>
    <col min="4884" max="4884" width="5.140625" style="7" customWidth="1"/>
    <col min="4885" max="4885" width="7.42578125" style="7" bestFit="1" customWidth="1"/>
    <col min="4886" max="4886" width="8.5703125" style="7" bestFit="1" customWidth="1"/>
    <col min="4887" max="4889" width="13.140625" style="7" bestFit="1" customWidth="1"/>
    <col min="4890" max="4890" width="5.140625" style="7"/>
    <col min="4891" max="4891" width="29.42578125" style="7" bestFit="1" customWidth="1"/>
    <col min="4892" max="5120" width="5.140625" style="7"/>
    <col min="5121" max="5121" width="4.5703125" style="7" customWidth="1"/>
    <col min="5122" max="5122" width="23.5703125" style="7" customWidth="1"/>
    <col min="5123" max="5123" width="30.28515625" style="7" customWidth="1"/>
    <col min="5124" max="5124" width="10.42578125" style="7" customWidth="1"/>
    <col min="5125" max="5125" width="6.7109375" style="7" bestFit="1" customWidth="1"/>
    <col min="5126" max="5126" width="6.140625" style="7" customWidth="1"/>
    <col min="5127" max="5127" width="5" style="7" customWidth="1"/>
    <col min="5128" max="5128" width="6.42578125" style="7" customWidth="1"/>
    <col min="5129" max="5131" width="5.42578125" style="7" customWidth="1"/>
    <col min="5132" max="5132" width="5.28515625" style="7" customWidth="1"/>
    <col min="5133" max="5133" width="5.42578125" style="7" customWidth="1"/>
    <col min="5134" max="5134" width="5.7109375" style="7" bestFit="1" customWidth="1"/>
    <col min="5135" max="5135" width="9.42578125" style="7" customWidth="1"/>
    <col min="5136" max="5136" width="10.140625" style="7" customWidth="1"/>
    <col min="5137" max="5137" width="9.140625" style="7" customWidth="1"/>
    <col min="5138" max="5138" width="9.5703125" style="7" customWidth="1"/>
    <col min="5139" max="5139" width="5.28515625" style="7" bestFit="1" customWidth="1"/>
    <col min="5140" max="5140" width="5.140625" style="7" customWidth="1"/>
    <col min="5141" max="5141" width="7.42578125" style="7" bestFit="1" customWidth="1"/>
    <col min="5142" max="5142" width="8.5703125" style="7" bestFit="1" customWidth="1"/>
    <col min="5143" max="5145" width="13.140625" style="7" bestFit="1" customWidth="1"/>
    <col min="5146" max="5146" width="5.140625" style="7"/>
    <col min="5147" max="5147" width="29.42578125" style="7" bestFit="1" customWidth="1"/>
    <col min="5148" max="5376" width="5.140625" style="7"/>
    <col min="5377" max="5377" width="4.5703125" style="7" customWidth="1"/>
    <col min="5378" max="5378" width="23.5703125" style="7" customWidth="1"/>
    <col min="5379" max="5379" width="30.28515625" style="7" customWidth="1"/>
    <col min="5380" max="5380" width="10.42578125" style="7" customWidth="1"/>
    <col min="5381" max="5381" width="6.7109375" style="7" bestFit="1" customWidth="1"/>
    <col min="5382" max="5382" width="6.140625" style="7" customWidth="1"/>
    <col min="5383" max="5383" width="5" style="7" customWidth="1"/>
    <col min="5384" max="5384" width="6.42578125" style="7" customWidth="1"/>
    <col min="5385" max="5387" width="5.42578125" style="7" customWidth="1"/>
    <col min="5388" max="5388" width="5.28515625" style="7" customWidth="1"/>
    <col min="5389" max="5389" width="5.42578125" style="7" customWidth="1"/>
    <col min="5390" max="5390" width="5.7109375" style="7" bestFit="1" customWidth="1"/>
    <col min="5391" max="5391" width="9.42578125" style="7" customWidth="1"/>
    <col min="5392" max="5392" width="10.140625" style="7" customWidth="1"/>
    <col min="5393" max="5393" width="9.140625" style="7" customWidth="1"/>
    <col min="5394" max="5394" width="9.5703125" style="7" customWidth="1"/>
    <col min="5395" max="5395" width="5.28515625" style="7" bestFit="1" customWidth="1"/>
    <col min="5396" max="5396" width="5.140625" style="7" customWidth="1"/>
    <col min="5397" max="5397" width="7.42578125" style="7" bestFit="1" customWidth="1"/>
    <col min="5398" max="5398" width="8.5703125" style="7" bestFit="1" customWidth="1"/>
    <col min="5399" max="5401" width="13.140625" style="7" bestFit="1" customWidth="1"/>
    <col min="5402" max="5402" width="5.140625" style="7"/>
    <col min="5403" max="5403" width="29.42578125" style="7" bestFit="1" customWidth="1"/>
    <col min="5404" max="5632" width="5.140625" style="7"/>
    <col min="5633" max="5633" width="4.5703125" style="7" customWidth="1"/>
    <col min="5634" max="5634" width="23.5703125" style="7" customWidth="1"/>
    <col min="5635" max="5635" width="30.28515625" style="7" customWidth="1"/>
    <col min="5636" max="5636" width="10.42578125" style="7" customWidth="1"/>
    <col min="5637" max="5637" width="6.7109375" style="7" bestFit="1" customWidth="1"/>
    <col min="5638" max="5638" width="6.140625" style="7" customWidth="1"/>
    <col min="5639" max="5639" width="5" style="7" customWidth="1"/>
    <col min="5640" max="5640" width="6.42578125" style="7" customWidth="1"/>
    <col min="5641" max="5643" width="5.42578125" style="7" customWidth="1"/>
    <col min="5644" max="5644" width="5.28515625" style="7" customWidth="1"/>
    <col min="5645" max="5645" width="5.42578125" style="7" customWidth="1"/>
    <col min="5646" max="5646" width="5.7109375" style="7" bestFit="1" customWidth="1"/>
    <col min="5647" max="5647" width="9.42578125" style="7" customWidth="1"/>
    <col min="5648" max="5648" width="10.140625" style="7" customWidth="1"/>
    <col min="5649" max="5649" width="9.140625" style="7" customWidth="1"/>
    <col min="5650" max="5650" width="9.5703125" style="7" customWidth="1"/>
    <col min="5651" max="5651" width="5.28515625" style="7" bestFit="1" customWidth="1"/>
    <col min="5652" max="5652" width="5.140625" style="7" customWidth="1"/>
    <col min="5653" max="5653" width="7.42578125" style="7" bestFit="1" customWidth="1"/>
    <col min="5654" max="5654" width="8.5703125" style="7" bestFit="1" customWidth="1"/>
    <col min="5655" max="5657" width="13.140625" style="7" bestFit="1" customWidth="1"/>
    <col min="5658" max="5658" width="5.140625" style="7"/>
    <col min="5659" max="5659" width="29.42578125" style="7" bestFit="1" customWidth="1"/>
    <col min="5660" max="5888" width="5.140625" style="7"/>
    <col min="5889" max="5889" width="4.5703125" style="7" customWidth="1"/>
    <col min="5890" max="5890" width="23.5703125" style="7" customWidth="1"/>
    <col min="5891" max="5891" width="30.28515625" style="7" customWidth="1"/>
    <col min="5892" max="5892" width="10.42578125" style="7" customWidth="1"/>
    <col min="5893" max="5893" width="6.7109375" style="7" bestFit="1" customWidth="1"/>
    <col min="5894" max="5894" width="6.140625" style="7" customWidth="1"/>
    <col min="5895" max="5895" width="5" style="7" customWidth="1"/>
    <col min="5896" max="5896" width="6.42578125" style="7" customWidth="1"/>
    <col min="5897" max="5899" width="5.42578125" style="7" customWidth="1"/>
    <col min="5900" max="5900" width="5.28515625" style="7" customWidth="1"/>
    <col min="5901" max="5901" width="5.42578125" style="7" customWidth="1"/>
    <col min="5902" max="5902" width="5.7109375" style="7" bestFit="1" customWidth="1"/>
    <col min="5903" max="5903" width="9.42578125" style="7" customWidth="1"/>
    <col min="5904" max="5904" width="10.140625" style="7" customWidth="1"/>
    <col min="5905" max="5905" width="9.140625" style="7" customWidth="1"/>
    <col min="5906" max="5906" width="9.5703125" style="7" customWidth="1"/>
    <col min="5907" max="5907" width="5.28515625" style="7" bestFit="1" customWidth="1"/>
    <col min="5908" max="5908" width="5.140625" style="7" customWidth="1"/>
    <col min="5909" max="5909" width="7.42578125" style="7" bestFit="1" customWidth="1"/>
    <col min="5910" max="5910" width="8.5703125" style="7" bestFit="1" customWidth="1"/>
    <col min="5911" max="5913" width="13.140625" style="7" bestFit="1" customWidth="1"/>
    <col min="5914" max="5914" width="5.140625" style="7"/>
    <col min="5915" max="5915" width="29.42578125" style="7" bestFit="1" customWidth="1"/>
    <col min="5916" max="6144" width="5.140625" style="7"/>
    <col min="6145" max="6145" width="4.5703125" style="7" customWidth="1"/>
    <col min="6146" max="6146" width="23.5703125" style="7" customWidth="1"/>
    <col min="6147" max="6147" width="30.28515625" style="7" customWidth="1"/>
    <col min="6148" max="6148" width="10.42578125" style="7" customWidth="1"/>
    <col min="6149" max="6149" width="6.7109375" style="7" bestFit="1" customWidth="1"/>
    <col min="6150" max="6150" width="6.140625" style="7" customWidth="1"/>
    <col min="6151" max="6151" width="5" style="7" customWidth="1"/>
    <col min="6152" max="6152" width="6.42578125" style="7" customWidth="1"/>
    <col min="6153" max="6155" width="5.42578125" style="7" customWidth="1"/>
    <col min="6156" max="6156" width="5.28515625" style="7" customWidth="1"/>
    <col min="6157" max="6157" width="5.42578125" style="7" customWidth="1"/>
    <col min="6158" max="6158" width="5.7109375" style="7" bestFit="1" customWidth="1"/>
    <col min="6159" max="6159" width="9.42578125" style="7" customWidth="1"/>
    <col min="6160" max="6160" width="10.140625" style="7" customWidth="1"/>
    <col min="6161" max="6161" width="9.140625" style="7" customWidth="1"/>
    <col min="6162" max="6162" width="9.5703125" style="7" customWidth="1"/>
    <col min="6163" max="6163" width="5.28515625" style="7" bestFit="1" customWidth="1"/>
    <col min="6164" max="6164" width="5.140625" style="7" customWidth="1"/>
    <col min="6165" max="6165" width="7.42578125" style="7" bestFit="1" customWidth="1"/>
    <col min="6166" max="6166" width="8.5703125" style="7" bestFit="1" customWidth="1"/>
    <col min="6167" max="6169" width="13.140625" style="7" bestFit="1" customWidth="1"/>
    <col min="6170" max="6170" width="5.140625" style="7"/>
    <col min="6171" max="6171" width="29.42578125" style="7" bestFit="1" customWidth="1"/>
    <col min="6172" max="6400" width="5.140625" style="7"/>
    <col min="6401" max="6401" width="4.5703125" style="7" customWidth="1"/>
    <col min="6402" max="6402" width="23.5703125" style="7" customWidth="1"/>
    <col min="6403" max="6403" width="30.28515625" style="7" customWidth="1"/>
    <col min="6404" max="6404" width="10.42578125" style="7" customWidth="1"/>
    <col min="6405" max="6405" width="6.7109375" style="7" bestFit="1" customWidth="1"/>
    <col min="6406" max="6406" width="6.140625" style="7" customWidth="1"/>
    <col min="6407" max="6407" width="5" style="7" customWidth="1"/>
    <col min="6408" max="6408" width="6.42578125" style="7" customWidth="1"/>
    <col min="6409" max="6411" width="5.42578125" style="7" customWidth="1"/>
    <col min="6412" max="6412" width="5.28515625" style="7" customWidth="1"/>
    <col min="6413" max="6413" width="5.42578125" style="7" customWidth="1"/>
    <col min="6414" max="6414" width="5.7109375" style="7" bestFit="1" customWidth="1"/>
    <col min="6415" max="6415" width="9.42578125" style="7" customWidth="1"/>
    <col min="6416" max="6416" width="10.140625" style="7" customWidth="1"/>
    <col min="6417" max="6417" width="9.140625" style="7" customWidth="1"/>
    <col min="6418" max="6418" width="9.5703125" style="7" customWidth="1"/>
    <col min="6419" max="6419" width="5.28515625" style="7" bestFit="1" customWidth="1"/>
    <col min="6420" max="6420" width="5.140625" style="7" customWidth="1"/>
    <col min="6421" max="6421" width="7.42578125" style="7" bestFit="1" customWidth="1"/>
    <col min="6422" max="6422" width="8.5703125" style="7" bestFit="1" customWidth="1"/>
    <col min="6423" max="6425" width="13.140625" style="7" bestFit="1" customWidth="1"/>
    <col min="6426" max="6426" width="5.140625" style="7"/>
    <col min="6427" max="6427" width="29.42578125" style="7" bestFit="1" customWidth="1"/>
    <col min="6428" max="6656" width="5.140625" style="7"/>
    <col min="6657" max="6657" width="4.5703125" style="7" customWidth="1"/>
    <col min="6658" max="6658" width="23.5703125" style="7" customWidth="1"/>
    <col min="6659" max="6659" width="30.28515625" style="7" customWidth="1"/>
    <col min="6660" max="6660" width="10.42578125" style="7" customWidth="1"/>
    <col min="6661" max="6661" width="6.7109375" style="7" bestFit="1" customWidth="1"/>
    <col min="6662" max="6662" width="6.140625" style="7" customWidth="1"/>
    <col min="6663" max="6663" width="5" style="7" customWidth="1"/>
    <col min="6664" max="6664" width="6.42578125" style="7" customWidth="1"/>
    <col min="6665" max="6667" width="5.42578125" style="7" customWidth="1"/>
    <col min="6668" max="6668" width="5.28515625" style="7" customWidth="1"/>
    <col min="6669" max="6669" width="5.42578125" style="7" customWidth="1"/>
    <col min="6670" max="6670" width="5.7109375" style="7" bestFit="1" customWidth="1"/>
    <col min="6671" max="6671" width="9.42578125" style="7" customWidth="1"/>
    <col min="6672" max="6672" width="10.140625" style="7" customWidth="1"/>
    <col min="6673" max="6673" width="9.140625" style="7" customWidth="1"/>
    <col min="6674" max="6674" width="9.5703125" style="7" customWidth="1"/>
    <col min="6675" max="6675" width="5.28515625" style="7" bestFit="1" customWidth="1"/>
    <col min="6676" max="6676" width="5.140625" style="7" customWidth="1"/>
    <col min="6677" max="6677" width="7.42578125" style="7" bestFit="1" customWidth="1"/>
    <col min="6678" max="6678" width="8.5703125" style="7" bestFit="1" customWidth="1"/>
    <col min="6679" max="6681" width="13.140625" style="7" bestFit="1" customWidth="1"/>
    <col min="6682" max="6682" width="5.140625" style="7"/>
    <col min="6683" max="6683" width="29.42578125" style="7" bestFit="1" customWidth="1"/>
    <col min="6684" max="6912" width="5.140625" style="7"/>
    <col min="6913" max="6913" width="4.5703125" style="7" customWidth="1"/>
    <col min="6914" max="6914" width="23.5703125" style="7" customWidth="1"/>
    <col min="6915" max="6915" width="30.28515625" style="7" customWidth="1"/>
    <col min="6916" max="6916" width="10.42578125" style="7" customWidth="1"/>
    <col min="6917" max="6917" width="6.7109375" style="7" bestFit="1" customWidth="1"/>
    <col min="6918" max="6918" width="6.140625" style="7" customWidth="1"/>
    <col min="6919" max="6919" width="5" style="7" customWidth="1"/>
    <col min="6920" max="6920" width="6.42578125" style="7" customWidth="1"/>
    <col min="6921" max="6923" width="5.42578125" style="7" customWidth="1"/>
    <col min="6924" max="6924" width="5.28515625" style="7" customWidth="1"/>
    <col min="6925" max="6925" width="5.42578125" style="7" customWidth="1"/>
    <col min="6926" max="6926" width="5.7109375" style="7" bestFit="1" customWidth="1"/>
    <col min="6927" max="6927" width="9.42578125" style="7" customWidth="1"/>
    <col min="6928" max="6928" width="10.140625" style="7" customWidth="1"/>
    <col min="6929" max="6929" width="9.140625" style="7" customWidth="1"/>
    <col min="6930" max="6930" width="9.5703125" style="7" customWidth="1"/>
    <col min="6931" max="6931" width="5.28515625" style="7" bestFit="1" customWidth="1"/>
    <col min="6932" max="6932" width="5.140625" style="7" customWidth="1"/>
    <col min="6933" max="6933" width="7.42578125" style="7" bestFit="1" customWidth="1"/>
    <col min="6934" max="6934" width="8.5703125" style="7" bestFit="1" customWidth="1"/>
    <col min="6935" max="6937" width="13.140625" style="7" bestFit="1" customWidth="1"/>
    <col min="6938" max="6938" width="5.140625" style="7"/>
    <col min="6939" max="6939" width="29.42578125" style="7" bestFit="1" customWidth="1"/>
    <col min="6940" max="7168" width="5.140625" style="7"/>
    <col min="7169" max="7169" width="4.5703125" style="7" customWidth="1"/>
    <col min="7170" max="7170" width="23.5703125" style="7" customWidth="1"/>
    <col min="7171" max="7171" width="30.28515625" style="7" customWidth="1"/>
    <col min="7172" max="7172" width="10.42578125" style="7" customWidth="1"/>
    <col min="7173" max="7173" width="6.7109375" style="7" bestFit="1" customWidth="1"/>
    <col min="7174" max="7174" width="6.140625" style="7" customWidth="1"/>
    <col min="7175" max="7175" width="5" style="7" customWidth="1"/>
    <col min="7176" max="7176" width="6.42578125" style="7" customWidth="1"/>
    <col min="7177" max="7179" width="5.42578125" style="7" customWidth="1"/>
    <col min="7180" max="7180" width="5.28515625" style="7" customWidth="1"/>
    <col min="7181" max="7181" width="5.42578125" style="7" customWidth="1"/>
    <col min="7182" max="7182" width="5.7109375" style="7" bestFit="1" customWidth="1"/>
    <col min="7183" max="7183" width="9.42578125" style="7" customWidth="1"/>
    <col min="7184" max="7184" width="10.140625" style="7" customWidth="1"/>
    <col min="7185" max="7185" width="9.140625" style="7" customWidth="1"/>
    <col min="7186" max="7186" width="9.5703125" style="7" customWidth="1"/>
    <col min="7187" max="7187" width="5.28515625" style="7" bestFit="1" customWidth="1"/>
    <col min="7188" max="7188" width="5.140625" style="7" customWidth="1"/>
    <col min="7189" max="7189" width="7.42578125" style="7" bestFit="1" customWidth="1"/>
    <col min="7190" max="7190" width="8.5703125" style="7" bestFit="1" customWidth="1"/>
    <col min="7191" max="7193" width="13.140625" style="7" bestFit="1" customWidth="1"/>
    <col min="7194" max="7194" width="5.140625" style="7"/>
    <col min="7195" max="7195" width="29.42578125" style="7" bestFit="1" customWidth="1"/>
    <col min="7196" max="7424" width="5.140625" style="7"/>
    <col min="7425" max="7425" width="4.5703125" style="7" customWidth="1"/>
    <col min="7426" max="7426" width="23.5703125" style="7" customWidth="1"/>
    <col min="7427" max="7427" width="30.28515625" style="7" customWidth="1"/>
    <col min="7428" max="7428" width="10.42578125" style="7" customWidth="1"/>
    <col min="7429" max="7429" width="6.7109375" style="7" bestFit="1" customWidth="1"/>
    <col min="7430" max="7430" width="6.140625" style="7" customWidth="1"/>
    <col min="7431" max="7431" width="5" style="7" customWidth="1"/>
    <col min="7432" max="7432" width="6.42578125" style="7" customWidth="1"/>
    <col min="7433" max="7435" width="5.42578125" style="7" customWidth="1"/>
    <col min="7436" max="7436" width="5.28515625" style="7" customWidth="1"/>
    <col min="7437" max="7437" width="5.42578125" style="7" customWidth="1"/>
    <col min="7438" max="7438" width="5.7109375" style="7" bestFit="1" customWidth="1"/>
    <col min="7439" max="7439" width="9.42578125" style="7" customWidth="1"/>
    <col min="7440" max="7440" width="10.140625" style="7" customWidth="1"/>
    <col min="7441" max="7441" width="9.140625" style="7" customWidth="1"/>
    <col min="7442" max="7442" width="9.5703125" style="7" customWidth="1"/>
    <col min="7443" max="7443" width="5.28515625" style="7" bestFit="1" customWidth="1"/>
    <col min="7444" max="7444" width="5.140625" style="7" customWidth="1"/>
    <col min="7445" max="7445" width="7.42578125" style="7" bestFit="1" customWidth="1"/>
    <col min="7446" max="7446" width="8.5703125" style="7" bestFit="1" customWidth="1"/>
    <col min="7447" max="7449" width="13.140625" style="7" bestFit="1" customWidth="1"/>
    <col min="7450" max="7450" width="5.140625" style="7"/>
    <col min="7451" max="7451" width="29.42578125" style="7" bestFit="1" customWidth="1"/>
    <col min="7452" max="7680" width="5.140625" style="7"/>
    <col min="7681" max="7681" width="4.5703125" style="7" customWidth="1"/>
    <col min="7682" max="7682" width="23.5703125" style="7" customWidth="1"/>
    <col min="7683" max="7683" width="30.28515625" style="7" customWidth="1"/>
    <col min="7684" max="7684" width="10.42578125" style="7" customWidth="1"/>
    <col min="7685" max="7685" width="6.7109375" style="7" bestFit="1" customWidth="1"/>
    <col min="7686" max="7686" width="6.140625" style="7" customWidth="1"/>
    <col min="7687" max="7687" width="5" style="7" customWidth="1"/>
    <col min="7688" max="7688" width="6.42578125" style="7" customWidth="1"/>
    <col min="7689" max="7691" width="5.42578125" style="7" customWidth="1"/>
    <col min="7692" max="7692" width="5.28515625" style="7" customWidth="1"/>
    <col min="7693" max="7693" width="5.42578125" style="7" customWidth="1"/>
    <col min="7694" max="7694" width="5.7109375" style="7" bestFit="1" customWidth="1"/>
    <col min="7695" max="7695" width="9.42578125" style="7" customWidth="1"/>
    <col min="7696" max="7696" width="10.140625" style="7" customWidth="1"/>
    <col min="7697" max="7697" width="9.140625" style="7" customWidth="1"/>
    <col min="7698" max="7698" width="9.5703125" style="7" customWidth="1"/>
    <col min="7699" max="7699" width="5.28515625" style="7" bestFit="1" customWidth="1"/>
    <col min="7700" max="7700" width="5.140625" style="7" customWidth="1"/>
    <col min="7701" max="7701" width="7.42578125" style="7" bestFit="1" customWidth="1"/>
    <col min="7702" max="7702" width="8.5703125" style="7" bestFit="1" customWidth="1"/>
    <col min="7703" max="7705" width="13.140625" style="7" bestFit="1" customWidth="1"/>
    <col min="7706" max="7706" width="5.140625" style="7"/>
    <col min="7707" max="7707" width="29.42578125" style="7" bestFit="1" customWidth="1"/>
    <col min="7708" max="7936" width="5.140625" style="7"/>
    <col min="7937" max="7937" width="4.5703125" style="7" customWidth="1"/>
    <col min="7938" max="7938" width="23.5703125" style="7" customWidth="1"/>
    <col min="7939" max="7939" width="30.28515625" style="7" customWidth="1"/>
    <col min="7940" max="7940" width="10.42578125" style="7" customWidth="1"/>
    <col min="7941" max="7941" width="6.7109375" style="7" bestFit="1" customWidth="1"/>
    <col min="7942" max="7942" width="6.140625" style="7" customWidth="1"/>
    <col min="7943" max="7943" width="5" style="7" customWidth="1"/>
    <col min="7944" max="7944" width="6.42578125" style="7" customWidth="1"/>
    <col min="7945" max="7947" width="5.42578125" style="7" customWidth="1"/>
    <col min="7948" max="7948" width="5.28515625" style="7" customWidth="1"/>
    <col min="7949" max="7949" width="5.42578125" style="7" customWidth="1"/>
    <col min="7950" max="7950" width="5.7109375" style="7" bestFit="1" customWidth="1"/>
    <col min="7951" max="7951" width="9.42578125" style="7" customWidth="1"/>
    <col min="7952" max="7952" width="10.140625" style="7" customWidth="1"/>
    <col min="7953" max="7953" width="9.140625" style="7" customWidth="1"/>
    <col min="7954" max="7954" width="9.5703125" style="7" customWidth="1"/>
    <col min="7955" max="7955" width="5.28515625" style="7" bestFit="1" customWidth="1"/>
    <col min="7956" max="7956" width="5.140625" style="7" customWidth="1"/>
    <col min="7957" max="7957" width="7.42578125" style="7" bestFit="1" customWidth="1"/>
    <col min="7958" max="7958" width="8.5703125" style="7" bestFit="1" customWidth="1"/>
    <col min="7959" max="7961" width="13.140625" style="7" bestFit="1" customWidth="1"/>
    <col min="7962" max="7962" width="5.140625" style="7"/>
    <col min="7963" max="7963" width="29.42578125" style="7" bestFit="1" customWidth="1"/>
    <col min="7964" max="8192" width="5.140625" style="7"/>
    <col min="8193" max="8193" width="4.5703125" style="7" customWidth="1"/>
    <col min="8194" max="8194" width="23.5703125" style="7" customWidth="1"/>
    <col min="8195" max="8195" width="30.28515625" style="7" customWidth="1"/>
    <col min="8196" max="8196" width="10.42578125" style="7" customWidth="1"/>
    <col min="8197" max="8197" width="6.7109375" style="7" bestFit="1" customWidth="1"/>
    <col min="8198" max="8198" width="6.140625" style="7" customWidth="1"/>
    <col min="8199" max="8199" width="5" style="7" customWidth="1"/>
    <col min="8200" max="8200" width="6.42578125" style="7" customWidth="1"/>
    <col min="8201" max="8203" width="5.42578125" style="7" customWidth="1"/>
    <col min="8204" max="8204" width="5.28515625" style="7" customWidth="1"/>
    <col min="8205" max="8205" width="5.42578125" style="7" customWidth="1"/>
    <col min="8206" max="8206" width="5.7109375" style="7" bestFit="1" customWidth="1"/>
    <col min="8207" max="8207" width="9.42578125" style="7" customWidth="1"/>
    <col min="8208" max="8208" width="10.140625" style="7" customWidth="1"/>
    <col min="8209" max="8209" width="9.140625" style="7" customWidth="1"/>
    <col min="8210" max="8210" width="9.5703125" style="7" customWidth="1"/>
    <col min="8211" max="8211" width="5.28515625" style="7" bestFit="1" customWidth="1"/>
    <col min="8212" max="8212" width="5.140625" style="7" customWidth="1"/>
    <col min="8213" max="8213" width="7.42578125" style="7" bestFit="1" customWidth="1"/>
    <col min="8214" max="8214" width="8.5703125" style="7" bestFit="1" customWidth="1"/>
    <col min="8215" max="8217" width="13.140625" style="7" bestFit="1" customWidth="1"/>
    <col min="8218" max="8218" width="5.140625" style="7"/>
    <col min="8219" max="8219" width="29.42578125" style="7" bestFit="1" customWidth="1"/>
    <col min="8220" max="8448" width="5.140625" style="7"/>
    <col min="8449" max="8449" width="4.5703125" style="7" customWidth="1"/>
    <col min="8450" max="8450" width="23.5703125" style="7" customWidth="1"/>
    <col min="8451" max="8451" width="30.28515625" style="7" customWidth="1"/>
    <col min="8452" max="8452" width="10.42578125" style="7" customWidth="1"/>
    <col min="8453" max="8453" width="6.7109375" style="7" bestFit="1" customWidth="1"/>
    <col min="8454" max="8454" width="6.140625" style="7" customWidth="1"/>
    <col min="8455" max="8455" width="5" style="7" customWidth="1"/>
    <col min="8456" max="8456" width="6.42578125" style="7" customWidth="1"/>
    <col min="8457" max="8459" width="5.42578125" style="7" customWidth="1"/>
    <col min="8460" max="8460" width="5.28515625" style="7" customWidth="1"/>
    <col min="8461" max="8461" width="5.42578125" style="7" customWidth="1"/>
    <col min="8462" max="8462" width="5.7109375" style="7" bestFit="1" customWidth="1"/>
    <col min="8463" max="8463" width="9.42578125" style="7" customWidth="1"/>
    <col min="8464" max="8464" width="10.140625" style="7" customWidth="1"/>
    <col min="8465" max="8465" width="9.140625" style="7" customWidth="1"/>
    <col min="8466" max="8466" width="9.5703125" style="7" customWidth="1"/>
    <col min="8467" max="8467" width="5.28515625" style="7" bestFit="1" customWidth="1"/>
    <col min="8468" max="8468" width="5.140625" style="7" customWidth="1"/>
    <col min="8469" max="8469" width="7.42578125" style="7" bestFit="1" customWidth="1"/>
    <col min="8470" max="8470" width="8.5703125" style="7" bestFit="1" customWidth="1"/>
    <col min="8471" max="8473" width="13.140625" style="7" bestFit="1" customWidth="1"/>
    <col min="8474" max="8474" width="5.140625" style="7"/>
    <col min="8475" max="8475" width="29.42578125" style="7" bestFit="1" customWidth="1"/>
    <col min="8476" max="8704" width="5.140625" style="7"/>
    <col min="8705" max="8705" width="4.5703125" style="7" customWidth="1"/>
    <col min="8706" max="8706" width="23.5703125" style="7" customWidth="1"/>
    <col min="8707" max="8707" width="30.28515625" style="7" customWidth="1"/>
    <col min="8708" max="8708" width="10.42578125" style="7" customWidth="1"/>
    <col min="8709" max="8709" width="6.7109375" style="7" bestFit="1" customWidth="1"/>
    <col min="8710" max="8710" width="6.140625" style="7" customWidth="1"/>
    <col min="8711" max="8711" width="5" style="7" customWidth="1"/>
    <col min="8712" max="8712" width="6.42578125" style="7" customWidth="1"/>
    <col min="8713" max="8715" width="5.42578125" style="7" customWidth="1"/>
    <col min="8716" max="8716" width="5.28515625" style="7" customWidth="1"/>
    <col min="8717" max="8717" width="5.42578125" style="7" customWidth="1"/>
    <col min="8718" max="8718" width="5.7109375" style="7" bestFit="1" customWidth="1"/>
    <col min="8719" max="8719" width="9.42578125" style="7" customWidth="1"/>
    <col min="8720" max="8720" width="10.140625" style="7" customWidth="1"/>
    <col min="8721" max="8721" width="9.140625" style="7" customWidth="1"/>
    <col min="8722" max="8722" width="9.5703125" style="7" customWidth="1"/>
    <col min="8723" max="8723" width="5.28515625" style="7" bestFit="1" customWidth="1"/>
    <col min="8724" max="8724" width="5.140625" style="7" customWidth="1"/>
    <col min="8725" max="8725" width="7.42578125" style="7" bestFit="1" customWidth="1"/>
    <col min="8726" max="8726" width="8.5703125" style="7" bestFit="1" customWidth="1"/>
    <col min="8727" max="8729" width="13.140625" style="7" bestFit="1" customWidth="1"/>
    <col min="8730" max="8730" width="5.140625" style="7"/>
    <col min="8731" max="8731" width="29.42578125" style="7" bestFit="1" customWidth="1"/>
    <col min="8732" max="8960" width="5.140625" style="7"/>
    <col min="8961" max="8961" width="4.5703125" style="7" customWidth="1"/>
    <col min="8962" max="8962" width="23.5703125" style="7" customWidth="1"/>
    <col min="8963" max="8963" width="30.28515625" style="7" customWidth="1"/>
    <col min="8964" max="8964" width="10.42578125" style="7" customWidth="1"/>
    <col min="8965" max="8965" width="6.7109375" style="7" bestFit="1" customWidth="1"/>
    <col min="8966" max="8966" width="6.140625" style="7" customWidth="1"/>
    <col min="8967" max="8967" width="5" style="7" customWidth="1"/>
    <col min="8968" max="8968" width="6.42578125" style="7" customWidth="1"/>
    <col min="8969" max="8971" width="5.42578125" style="7" customWidth="1"/>
    <col min="8972" max="8972" width="5.28515625" style="7" customWidth="1"/>
    <col min="8973" max="8973" width="5.42578125" style="7" customWidth="1"/>
    <col min="8974" max="8974" width="5.7109375" style="7" bestFit="1" customWidth="1"/>
    <col min="8975" max="8975" width="9.42578125" style="7" customWidth="1"/>
    <col min="8976" max="8976" width="10.140625" style="7" customWidth="1"/>
    <col min="8977" max="8977" width="9.140625" style="7" customWidth="1"/>
    <col min="8978" max="8978" width="9.5703125" style="7" customWidth="1"/>
    <col min="8979" max="8979" width="5.28515625" style="7" bestFit="1" customWidth="1"/>
    <col min="8980" max="8980" width="5.140625" style="7" customWidth="1"/>
    <col min="8981" max="8981" width="7.42578125" style="7" bestFit="1" customWidth="1"/>
    <col min="8982" max="8982" width="8.5703125" style="7" bestFit="1" customWidth="1"/>
    <col min="8983" max="8985" width="13.140625" style="7" bestFit="1" customWidth="1"/>
    <col min="8986" max="8986" width="5.140625" style="7"/>
    <col min="8987" max="8987" width="29.42578125" style="7" bestFit="1" customWidth="1"/>
    <col min="8988" max="9216" width="5.140625" style="7"/>
    <col min="9217" max="9217" width="4.5703125" style="7" customWidth="1"/>
    <col min="9218" max="9218" width="23.5703125" style="7" customWidth="1"/>
    <col min="9219" max="9219" width="30.28515625" style="7" customWidth="1"/>
    <col min="9220" max="9220" width="10.42578125" style="7" customWidth="1"/>
    <col min="9221" max="9221" width="6.7109375" style="7" bestFit="1" customWidth="1"/>
    <col min="9222" max="9222" width="6.140625" style="7" customWidth="1"/>
    <col min="9223" max="9223" width="5" style="7" customWidth="1"/>
    <col min="9224" max="9224" width="6.42578125" style="7" customWidth="1"/>
    <col min="9225" max="9227" width="5.42578125" style="7" customWidth="1"/>
    <col min="9228" max="9228" width="5.28515625" style="7" customWidth="1"/>
    <col min="9229" max="9229" width="5.42578125" style="7" customWidth="1"/>
    <col min="9230" max="9230" width="5.7109375" style="7" bestFit="1" customWidth="1"/>
    <col min="9231" max="9231" width="9.42578125" style="7" customWidth="1"/>
    <col min="9232" max="9232" width="10.140625" style="7" customWidth="1"/>
    <col min="9233" max="9233" width="9.140625" style="7" customWidth="1"/>
    <col min="9234" max="9234" width="9.5703125" style="7" customWidth="1"/>
    <col min="9235" max="9235" width="5.28515625" style="7" bestFit="1" customWidth="1"/>
    <col min="9236" max="9236" width="5.140625" style="7" customWidth="1"/>
    <col min="9237" max="9237" width="7.42578125" style="7" bestFit="1" customWidth="1"/>
    <col min="9238" max="9238" width="8.5703125" style="7" bestFit="1" customWidth="1"/>
    <col min="9239" max="9241" width="13.140625" style="7" bestFit="1" customWidth="1"/>
    <col min="9242" max="9242" width="5.140625" style="7"/>
    <col min="9243" max="9243" width="29.42578125" style="7" bestFit="1" customWidth="1"/>
    <col min="9244" max="9472" width="5.140625" style="7"/>
    <col min="9473" max="9473" width="4.5703125" style="7" customWidth="1"/>
    <col min="9474" max="9474" width="23.5703125" style="7" customWidth="1"/>
    <col min="9475" max="9475" width="30.28515625" style="7" customWidth="1"/>
    <col min="9476" max="9476" width="10.42578125" style="7" customWidth="1"/>
    <col min="9477" max="9477" width="6.7109375" style="7" bestFit="1" customWidth="1"/>
    <col min="9478" max="9478" width="6.140625" style="7" customWidth="1"/>
    <col min="9479" max="9479" width="5" style="7" customWidth="1"/>
    <col min="9480" max="9480" width="6.42578125" style="7" customWidth="1"/>
    <col min="9481" max="9483" width="5.42578125" style="7" customWidth="1"/>
    <col min="9484" max="9484" width="5.28515625" style="7" customWidth="1"/>
    <col min="9485" max="9485" width="5.42578125" style="7" customWidth="1"/>
    <col min="9486" max="9486" width="5.7109375" style="7" bestFit="1" customWidth="1"/>
    <col min="9487" max="9487" width="9.42578125" style="7" customWidth="1"/>
    <col min="9488" max="9488" width="10.140625" style="7" customWidth="1"/>
    <col min="9489" max="9489" width="9.140625" style="7" customWidth="1"/>
    <col min="9490" max="9490" width="9.5703125" style="7" customWidth="1"/>
    <col min="9491" max="9491" width="5.28515625" style="7" bestFit="1" customWidth="1"/>
    <col min="9492" max="9492" width="5.140625" style="7" customWidth="1"/>
    <col min="9493" max="9493" width="7.42578125" style="7" bestFit="1" customWidth="1"/>
    <col min="9494" max="9494" width="8.5703125" style="7" bestFit="1" customWidth="1"/>
    <col min="9495" max="9497" width="13.140625" style="7" bestFit="1" customWidth="1"/>
    <col min="9498" max="9498" width="5.140625" style="7"/>
    <col min="9499" max="9499" width="29.42578125" style="7" bestFit="1" customWidth="1"/>
    <col min="9500" max="9728" width="5.140625" style="7"/>
    <col min="9729" max="9729" width="4.5703125" style="7" customWidth="1"/>
    <col min="9730" max="9730" width="23.5703125" style="7" customWidth="1"/>
    <col min="9731" max="9731" width="30.28515625" style="7" customWidth="1"/>
    <col min="9732" max="9732" width="10.42578125" style="7" customWidth="1"/>
    <col min="9733" max="9733" width="6.7109375" style="7" bestFit="1" customWidth="1"/>
    <col min="9734" max="9734" width="6.140625" style="7" customWidth="1"/>
    <col min="9735" max="9735" width="5" style="7" customWidth="1"/>
    <col min="9736" max="9736" width="6.42578125" style="7" customWidth="1"/>
    <col min="9737" max="9739" width="5.42578125" style="7" customWidth="1"/>
    <col min="9740" max="9740" width="5.28515625" style="7" customWidth="1"/>
    <col min="9741" max="9741" width="5.42578125" style="7" customWidth="1"/>
    <col min="9742" max="9742" width="5.7109375" style="7" bestFit="1" customWidth="1"/>
    <col min="9743" max="9743" width="9.42578125" style="7" customWidth="1"/>
    <col min="9744" max="9744" width="10.140625" style="7" customWidth="1"/>
    <col min="9745" max="9745" width="9.140625" style="7" customWidth="1"/>
    <col min="9746" max="9746" width="9.5703125" style="7" customWidth="1"/>
    <col min="9747" max="9747" width="5.28515625" style="7" bestFit="1" customWidth="1"/>
    <col min="9748" max="9748" width="5.140625" style="7" customWidth="1"/>
    <col min="9749" max="9749" width="7.42578125" style="7" bestFit="1" customWidth="1"/>
    <col min="9750" max="9750" width="8.5703125" style="7" bestFit="1" customWidth="1"/>
    <col min="9751" max="9753" width="13.140625" style="7" bestFit="1" customWidth="1"/>
    <col min="9754" max="9754" width="5.140625" style="7"/>
    <col min="9755" max="9755" width="29.42578125" style="7" bestFit="1" customWidth="1"/>
    <col min="9756" max="9984" width="5.140625" style="7"/>
    <col min="9985" max="9985" width="4.5703125" style="7" customWidth="1"/>
    <col min="9986" max="9986" width="23.5703125" style="7" customWidth="1"/>
    <col min="9987" max="9987" width="30.28515625" style="7" customWidth="1"/>
    <col min="9988" max="9988" width="10.42578125" style="7" customWidth="1"/>
    <col min="9989" max="9989" width="6.7109375" style="7" bestFit="1" customWidth="1"/>
    <col min="9990" max="9990" width="6.140625" style="7" customWidth="1"/>
    <col min="9991" max="9991" width="5" style="7" customWidth="1"/>
    <col min="9992" max="9992" width="6.42578125" style="7" customWidth="1"/>
    <col min="9993" max="9995" width="5.42578125" style="7" customWidth="1"/>
    <col min="9996" max="9996" width="5.28515625" style="7" customWidth="1"/>
    <col min="9997" max="9997" width="5.42578125" style="7" customWidth="1"/>
    <col min="9998" max="9998" width="5.7109375" style="7" bestFit="1" customWidth="1"/>
    <col min="9999" max="9999" width="9.42578125" style="7" customWidth="1"/>
    <col min="10000" max="10000" width="10.140625" style="7" customWidth="1"/>
    <col min="10001" max="10001" width="9.140625" style="7" customWidth="1"/>
    <col min="10002" max="10002" width="9.5703125" style="7" customWidth="1"/>
    <col min="10003" max="10003" width="5.28515625" style="7" bestFit="1" customWidth="1"/>
    <col min="10004" max="10004" width="5.140625" style="7" customWidth="1"/>
    <col min="10005" max="10005" width="7.42578125" style="7" bestFit="1" customWidth="1"/>
    <col min="10006" max="10006" width="8.5703125" style="7" bestFit="1" customWidth="1"/>
    <col min="10007" max="10009" width="13.140625" style="7" bestFit="1" customWidth="1"/>
    <col min="10010" max="10010" width="5.140625" style="7"/>
    <col min="10011" max="10011" width="29.42578125" style="7" bestFit="1" customWidth="1"/>
    <col min="10012" max="10240" width="5.140625" style="7"/>
    <col min="10241" max="10241" width="4.5703125" style="7" customWidth="1"/>
    <col min="10242" max="10242" width="23.5703125" style="7" customWidth="1"/>
    <col min="10243" max="10243" width="30.28515625" style="7" customWidth="1"/>
    <col min="10244" max="10244" width="10.42578125" style="7" customWidth="1"/>
    <col min="10245" max="10245" width="6.7109375" style="7" bestFit="1" customWidth="1"/>
    <col min="10246" max="10246" width="6.140625" style="7" customWidth="1"/>
    <col min="10247" max="10247" width="5" style="7" customWidth="1"/>
    <col min="10248" max="10248" width="6.42578125" style="7" customWidth="1"/>
    <col min="10249" max="10251" width="5.42578125" style="7" customWidth="1"/>
    <col min="10252" max="10252" width="5.28515625" style="7" customWidth="1"/>
    <col min="10253" max="10253" width="5.42578125" style="7" customWidth="1"/>
    <col min="10254" max="10254" width="5.7109375" style="7" bestFit="1" customWidth="1"/>
    <col min="10255" max="10255" width="9.42578125" style="7" customWidth="1"/>
    <col min="10256" max="10256" width="10.140625" style="7" customWidth="1"/>
    <col min="10257" max="10257" width="9.140625" style="7" customWidth="1"/>
    <col min="10258" max="10258" width="9.5703125" style="7" customWidth="1"/>
    <col min="10259" max="10259" width="5.28515625" style="7" bestFit="1" customWidth="1"/>
    <col min="10260" max="10260" width="5.140625" style="7" customWidth="1"/>
    <col min="10261" max="10261" width="7.42578125" style="7" bestFit="1" customWidth="1"/>
    <col min="10262" max="10262" width="8.5703125" style="7" bestFit="1" customWidth="1"/>
    <col min="10263" max="10265" width="13.140625" style="7" bestFit="1" customWidth="1"/>
    <col min="10266" max="10266" width="5.140625" style="7"/>
    <col min="10267" max="10267" width="29.42578125" style="7" bestFit="1" customWidth="1"/>
    <col min="10268" max="10496" width="5.140625" style="7"/>
    <col min="10497" max="10497" width="4.5703125" style="7" customWidth="1"/>
    <col min="10498" max="10498" width="23.5703125" style="7" customWidth="1"/>
    <col min="10499" max="10499" width="30.28515625" style="7" customWidth="1"/>
    <col min="10500" max="10500" width="10.42578125" style="7" customWidth="1"/>
    <col min="10501" max="10501" width="6.7109375" style="7" bestFit="1" customWidth="1"/>
    <col min="10502" max="10502" width="6.140625" style="7" customWidth="1"/>
    <col min="10503" max="10503" width="5" style="7" customWidth="1"/>
    <col min="10504" max="10504" width="6.42578125" style="7" customWidth="1"/>
    <col min="10505" max="10507" width="5.42578125" style="7" customWidth="1"/>
    <col min="10508" max="10508" width="5.28515625" style="7" customWidth="1"/>
    <col min="10509" max="10509" width="5.42578125" style="7" customWidth="1"/>
    <col min="10510" max="10510" width="5.7109375" style="7" bestFit="1" customWidth="1"/>
    <col min="10511" max="10511" width="9.42578125" style="7" customWidth="1"/>
    <col min="10512" max="10512" width="10.140625" style="7" customWidth="1"/>
    <col min="10513" max="10513" width="9.140625" style="7" customWidth="1"/>
    <col min="10514" max="10514" width="9.5703125" style="7" customWidth="1"/>
    <col min="10515" max="10515" width="5.28515625" style="7" bestFit="1" customWidth="1"/>
    <col min="10516" max="10516" width="5.140625" style="7" customWidth="1"/>
    <col min="10517" max="10517" width="7.42578125" style="7" bestFit="1" customWidth="1"/>
    <col min="10518" max="10518" width="8.5703125" style="7" bestFit="1" customWidth="1"/>
    <col min="10519" max="10521" width="13.140625" style="7" bestFit="1" customWidth="1"/>
    <col min="10522" max="10522" width="5.140625" style="7"/>
    <col min="10523" max="10523" width="29.42578125" style="7" bestFit="1" customWidth="1"/>
    <col min="10524" max="10752" width="5.140625" style="7"/>
    <col min="10753" max="10753" width="4.5703125" style="7" customWidth="1"/>
    <col min="10754" max="10754" width="23.5703125" style="7" customWidth="1"/>
    <col min="10755" max="10755" width="30.28515625" style="7" customWidth="1"/>
    <col min="10756" max="10756" width="10.42578125" style="7" customWidth="1"/>
    <col min="10757" max="10757" width="6.7109375" style="7" bestFit="1" customWidth="1"/>
    <col min="10758" max="10758" width="6.140625" style="7" customWidth="1"/>
    <col min="10759" max="10759" width="5" style="7" customWidth="1"/>
    <col min="10760" max="10760" width="6.42578125" style="7" customWidth="1"/>
    <col min="10761" max="10763" width="5.42578125" style="7" customWidth="1"/>
    <col min="10764" max="10764" width="5.28515625" style="7" customWidth="1"/>
    <col min="10765" max="10765" width="5.42578125" style="7" customWidth="1"/>
    <col min="10766" max="10766" width="5.7109375" style="7" bestFit="1" customWidth="1"/>
    <col min="10767" max="10767" width="9.42578125" style="7" customWidth="1"/>
    <col min="10768" max="10768" width="10.140625" style="7" customWidth="1"/>
    <col min="10769" max="10769" width="9.140625" style="7" customWidth="1"/>
    <col min="10770" max="10770" width="9.5703125" style="7" customWidth="1"/>
    <col min="10771" max="10771" width="5.28515625" style="7" bestFit="1" customWidth="1"/>
    <col min="10772" max="10772" width="5.140625" style="7" customWidth="1"/>
    <col min="10773" max="10773" width="7.42578125" style="7" bestFit="1" customWidth="1"/>
    <col min="10774" max="10774" width="8.5703125" style="7" bestFit="1" customWidth="1"/>
    <col min="10775" max="10777" width="13.140625" style="7" bestFit="1" customWidth="1"/>
    <col min="10778" max="10778" width="5.140625" style="7"/>
    <col min="10779" max="10779" width="29.42578125" style="7" bestFit="1" customWidth="1"/>
    <col min="10780" max="11008" width="5.140625" style="7"/>
    <col min="11009" max="11009" width="4.5703125" style="7" customWidth="1"/>
    <col min="11010" max="11010" width="23.5703125" style="7" customWidth="1"/>
    <col min="11011" max="11011" width="30.28515625" style="7" customWidth="1"/>
    <col min="11012" max="11012" width="10.42578125" style="7" customWidth="1"/>
    <col min="11013" max="11013" width="6.7109375" style="7" bestFit="1" customWidth="1"/>
    <col min="11014" max="11014" width="6.140625" style="7" customWidth="1"/>
    <col min="11015" max="11015" width="5" style="7" customWidth="1"/>
    <col min="11016" max="11016" width="6.42578125" style="7" customWidth="1"/>
    <col min="11017" max="11019" width="5.42578125" style="7" customWidth="1"/>
    <col min="11020" max="11020" width="5.28515625" style="7" customWidth="1"/>
    <col min="11021" max="11021" width="5.42578125" style="7" customWidth="1"/>
    <col min="11022" max="11022" width="5.7109375" style="7" bestFit="1" customWidth="1"/>
    <col min="11023" max="11023" width="9.42578125" style="7" customWidth="1"/>
    <col min="11024" max="11024" width="10.140625" style="7" customWidth="1"/>
    <col min="11025" max="11025" width="9.140625" style="7" customWidth="1"/>
    <col min="11026" max="11026" width="9.5703125" style="7" customWidth="1"/>
    <col min="11027" max="11027" width="5.28515625" style="7" bestFit="1" customWidth="1"/>
    <col min="11028" max="11028" width="5.140625" style="7" customWidth="1"/>
    <col min="11029" max="11029" width="7.42578125" style="7" bestFit="1" customWidth="1"/>
    <col min="11030" max="11030" width="8.5703125" style="7" bestFit="1" customWidth="1"/>
    <col min="11031" max="11033" width="13.140625" style="7" bestFit="1" customWidth="1"/>
    <col min="11034" max="11034" width="5.140625" style="7"/>
    <col min="11035" max="11035" width="29.42578125" style="7" bestFit="1" customWidth="1"/>
    <col min="11036" max="11264" width="5.140625" style="7"/>
    <col min="11265" max="11265" width="4.5703125" style="7" customWidth="1"/>
    <col min="11266" max="11266" width="23.5703125" style="7" customWidth="1"/>
    <col min="11267" max="11267" width="30.28515625" style="7" customWidth="1"/>
    <col min="11268" max="11268" width="10.42578125" style="7" customWidth="1"/>
    <col min="11269" max="11269" width="6.7109375" style="7" bestFit="1" customWidth="1"/>
    <col min="11270" max="11270" width="6.140625" style="7" customWidth="1"/>
    <col min="11271" max="11271" width="5" style="7" customWidth="1"/>
    <col min="11272" max="11272" width="6.42578125" style="7" customWidth="1"/>
    <col min="11273" max="11275" width="5.42578125" style="7" customWidth="1"/>
    <col min="11276" max="11276" width="5.28515625" style="7" customWidth="1"/>
    <col min="11277" max="11277" width="5.42578125" style="7" customWidth="1"/>
    <col min="11278" max="11278" width="5.7109375" style="7" bestFit="1" customWidth="1"/>
    <col min="11279" max="11279" width="9.42578125" style="7" customWidth="1"/>
    <col min="11280" max="11280" width="10.140625" style="7" customWidth="1"/>
    <col min="11281" max="11281" width="9.140625" style="7" customWidth="1"/>
    <col min="11282" max="11282" width="9.5703125" style="7" customWidth="1"/>
    <col min="11283" max="11283" width="5.28515625" style="7" bestFit="1" customWidth="1"/>
    <col min="11284" max="11284" width="5.140625" style="7" customWidth="1"/>
    <col min="11285" max="11285" width="7.42578125" style="7" bestFit="1" customWidth="1"/>
    <col min="11286" max="11286" width="8.5703125" style="7" bestFit="1" customWidth="1"/>
    <col min="11287" max="11289" width="13.140625" style="7" bestFit="1" customWidth="1"/>
    <col min="11290" max="11290" width="5.140625" style="7"/>
    <col min="11291" max="11291" width="29.42578125" style="7" bestFit="1" customWidth="1"/>
    <col min="11292" max="11520" width="5.140625" style="7"/>
    <col min="11521" max="11521" width="4.5703125" style="7" customWidth="1"/>
    <col min="11522" max="11522" width="23.5703125" style="7" customWidth="1"/>
    <col min="11523" max="11523" width="30.28515625" style="7" customWidth="1"/>
    <col min="11524" max="11524" width="10.42578125" style="7" customWidth="1"/>
    <col min="11525" max="11525" width="6.7109375" style="7" bestFit="1" customWidth="1"/>
    <col min="11526" max="11526" width="6.140625" style="7" customWidth="1"/>
    <col min="11527" max="11527" width="5" style="7" customWidth="1"/>
    <col min="11528" max="11528" width="6.42578125" style="7" customWidth="1"/>
    <col min="11529" max="11531" width="5.42578125" style="7" customWidth="1"/>
    <col min="11532" max="11532" width="5.28515625" style="7" customWidth="1"/>
    <col min="11533" max="11533" width="5.42578125" style="7" customWidth="1"/>
    <col min="11534" max="11534" width="5.7109375" style="7" bestFit="1" customWidth="1"/>
    <col min="11535" max="11535" width="9.42578125" style="7" customWidth="1"/>
    <col min="11536" max="11536" width="10.140625" style="7" customWidth="1"/>
    <col min="11537" max="11537" width="9.140625" style="7" customWidth="1"/>
    <col min="11538" max="11538" width="9.5703125" style="7" customWidth="1"/>
    <col min="11539" max="11539" width="5.28515625" style="7" bestFit="1" customWidth="1"/>
    <col min="11540" max="11540" width="5.140625" style="7" customWidth="1"/>
    <col min="11541" max="11541" width="7.42578125" style="7" bestFit="1" customWidth="1"/>
    <col min="11542" max="11542" width="8.5703125" style="7" bestFit="1" customWidth="1"/>
    <col min="11543" max="11545" width="13.140625" style="7" bestFit="1" customWidth="1"/>
    <col min="11546" max="11546" width="5.140625" style="7"/>
    <col min="11547" max="11547" width="29.42578125" style="7" bestFit="1" customWidth="1"/>
    <col min="11548" max="11776" width="5.140625" style="7"/>
    <col min="11777" max="11777" width="4.5703125" style="7" customWidth="1"/>
    <col min="11778" max="11778" width="23.5703125" style="7" customWidth="1"/>
    <col min="11779" max="11779" width="30.28515625" style="7" customWidth="1"/>
    <col min="11780" max="11780" width="10.42578125" style="7" customWidth="1"/>
    <col min="11781" max="11781" width="6.7109375" style="7" bestFit="1" customWidth="1"/>
    <col min="11782" max="11782" width="6.140625" style="7" customWidth="1"/>
    <col min="11783" max="11783" width="5" style="7" customWidth="1"/>
    <col min="11784" max="11784" width="6.42578125" style="7" customWidth="1"/>
    <col min="11785" max="11787" width="5.42578125" style="7" customWidth="1"/>
    <col min="11788" max="11788" width="5.28515625" style="7" customWidth="1"/>
    <col min="11789" max="11789" width="5.42578125" style="7" customWidth="1"/>
    <col min="11790" max="11790" width="5.7109375" style="7" bestFit="1" customWidth="1"/>
    <col min="11791" max="11791" width="9.42578125" style="7" customWidth="1"/>
    <col min="11792" max="11792" width="10.140625" style="7" customWidth="1"/>
    <col min="11793" max="11793" width="9.140625" style="7" customWidth="1"/>
    <col min="11794" max="11794" width="9.5703125" style="7" customWidth="1"/>
    <col min="11795" max="11795" width="5.28515625" style="7" bestFit="1" customWidth="1"/>
    <col min="11796" max="11796" width="5.140625" style="7" customWidth="1"/>
    <col min="11797" max="11797" width="7.42578125" style="7" bestFit="1" customWidth="1"/>
    <col min="11798" max="11798" width="8.5703125" style="7" bestFit="1" customWidth="1"/>
    <col min="11799" max="11801" width="13.140625" style="7" bestFit="1" customWidth="1"/>
    <col min="11802" max="11802" width="5.140625" style="7"/>
    <col min="11803" max="11803" width="29.42578125" style="7" bestFit="1" customWidth="1"/>
    <col min="11804" max="12032" width="5.140625" style="7"/>
    <col min="12033" max="12033" width="4.5703125" style="7" customWidth="1"/>
    <col min="12034" max="12034" width="23.5703125" style="7" customWidth="1"/>
    <col min="12035" max="12035" width="30.28515625" style="7" customWidth="1"/>
    <col min="12036" max="12036" width="10.42578125" style="7" customWidth="1"/>
    <col min="12037" max="12037" width="6.7109375" style="7" bestFit="1" customWidth="1"/>
    <col min="12038" max="12038" width="6.140625" style="7" customWidth="1"/>
    <col min="12039" max="12039" width="5" style="7" customWidth="1"/>
    <col min="12040" max="12040" width="6.42578125" style="7" customWidth="1"/>
    <col min="12041" max="12043" width="5.42578125" style="7" customWidth="1"/>
    <col min="12044" max="12044" width="5.28515625" style="7" customWidth="1"/>
    <col min="12045" max="12045" width="5.42578125" style="7" customWidth="1"/>
    <col min="12046" max="12046" width="5.7109375" style="7" bestFit="1" customWidth="1"/>
    <col min="12047" max="12047" width="9.42578125" style="7" customWidth="1"/>
    <col min="12048" max="12048" width="10.140625" style="7" customWidth="1"/>
    <col min="12049" max="12049" width="9.140625" style="7" customWidth="1"/>
    <col min="12050" max="12050" width="9.5703125" style="7" customWidth="1"/>
    <col min="12051" max="12051" width="5.28515625" style="7" bestFit="1" customWidth="1"/>
    <col min="12052" max="12052" width="5.140625" style="7" customWidth="1"/>
    <col min="12053" max="12053" width="7.42578125" style="7" bestFit="1" customWidth="1"/>
    <col min="12054" max="12054" width="8.5703125" style="7" bestFit="1" customWidth="1"/>
    <col min="12055" max="12057" width="13.140625" style="7" bestFit="1" customWidth="1"/>
    <col min="12058" max="12058" width="5.140625" style="7"/>
    <col min="12059" max="12059" width="29.42578125" style="7" bestFit="1" customWidth="1"/>
    <col min="12060" max="12288" width="5.140625" style="7"/>
    <col min="12289" max="12289" width="4.5703125" style="7" customWidth="1"/>
    <col min="12290" max="12290" width="23.5703125" style="7" customWidth="1"/>
    <col min="12291" max="12291" width="30.28515625" style="7" customWidth="1"/>
    <col min="12292" max="12292" width="10.42578125" style="7" customWidth="1"/>
    <col min="12293" max="12293" width="6.7109375" style="7" bestFit="1" customWidth="1"/>
    <col min="12294" max="12294" width="6.140625" style="7" customWidth="1"/>
    <col min="12295" max="12295" width="5" style="7" customWidth="1"/>
    <col min="12296" max="12296" width="6.42578125" style="7" customWidth="1"/>
    <col min="12297" max="12299" width="5.42578125" style="7" customWidth="1"/>
    <col min="12300" max="12300" width="5.28515625" style="7" customWidth="1"/>
    <col min="12301" max="12301" width="5.42578125" style="7" customWidth="1"/>
    <col min="12302" max="12302" width="5.7109375" style="7" bestFit="1" customWidth="1"/>
    <col min="12303" max="12303" width="9.42578125" style="7" customWidth="1"/>
    <col min="12304" max="12304" width="10.140625" style="7" customWidth="1"/>
    <col min="12305" max="12305" width="9.140625" style="7" customWidth="1"/>
    <col min="12306" max="12306" width="9.5703125" style="7" customWidth="1"/>
    <col min="12307" max="12307" width="5.28515625" style="7" bestFit="1" customWidth="1"/>
    <col min="12308" max="12308" width="5.140625" style="7" customWidth="1"/>
    <col min="12309" max="12309" width="7.42578125" style="7" bestFit="1" customWidth="1"/>
    <col min="12310" max="12310" width="8.5703125" style="7" bestFit="1" customWidth="1"/>
    <col min="12311" max="12313" width="13.140625" style="7" bestFit="1" customWidth="1"/>
    <col min="12314" max="12314" width="5.140625" style="7"/>
    <col min="12315" max="12315" width="29.42578125" style="7" bestFit="1" customWidth="1"/>
    <col min="12316" max="12544" width="5.140625" style="7"/>
    <col min="12545" max="12545" width="4.5703125" style="7" customWidth="1"/>
    <col min="12546" max="12546" width="23.5703125" style="7" customWidth="1"/>
    <col min="12547" max="12547" width="30.28515625" style="7" customWidth="1"/>
    <col min="12548" max="12548" width="10.42578125" style="7" customWidth="1"/>
    <col min="12549" max="12549" width="6.7109375" style="7" bestFit="1" customWidth="1"/>
    <col min="12550" max="12550" width="6.140625" style="7" customWidth="1"/>
    <col min="12551" max="12551" width="5" style="7" customWidth="1"/>
    <col min="12552" max="12552" width="6.42578125" style="7" customWidth="1"/>
    <col min="12553" max="12555" width="5.42578125" style="7" customWidth="1"/>
    <col min="12556" max="12556" width="5.28515625" style="7" customWidth="1"/>
    <col min="12557" max="12557" width="5.42578125" style="7" customWidth="1"/>
    <col min="12558" max="12558" width="5.7109375" style="7" bestFit="1" customWidth="1"/>
    <col min="12559" max="12559" width="9.42578125" style="7" customWidth="1"/>
    <col min="12560" max="12560" width="10.140625" style="7" customWidth="1"/>
    <col min="12561" max="12561" width="9.140625" style="7" customWidth="1"/>
    <col min="12562" max="12562" width="9.5703125" style="7" customWidth="1"/>
    <col min="12563" max="12563" width="5.28515625" style="7" bestFit="1" customWidth="1"/>
    <col min="12564" max="12564" width="5.140625" style="7" customWidth="1"/>
    <col min="12565" max="12565" width="7.42578125" style="7" bestFit="1" customWidth="1"/>
    <col min="12566" max="12566" width="8.5703125" style="7" bestFit="1" customWidth="1"/>
    <col min="12567" max="12569" width="13.140625" style="7" bestFit="1" customWidth="1"/>
    <col min="12570" max="12570" width="5.140625" style="7"/>
    <col min="12571" max="12571" width="29.42578125" style="7" bestFit="1" customWidth="1"/>
    <col min="12572" max="12800" width="5.140625" style="7"/>
    <col min="12801" max="12801" width="4.5703125" style="7" customWidth="1"/>
    <col min="12802" max="12802" width="23.5703125" style="7" customWidth="1"/>
    <col min="12803" max="12803" width="30.28515625" style="7" customWidth="1"/>
    <col min="12804" max="12804" width="10.42578125" style="7" customWidth="1"/>
    <col min="12805" max="12805" width="6.7109375" style="7" bestFit="1" customWidth="1"/>
    <col min="12806" max="12806" width="6.140625" style="7" customWidth="1"/>
    <col min="12807" max="12807" width="5" style="7" customWidth="1"/>
    <col min="12808" max="12808" width="6.42578125" style="7" customWidth="1"/>
    <col min="12809" max="12811" width="5.42578125" style="7" customWidth="1"/>
    <col min="12812" max="12812" width="5.28515625" style="7" customWidth="1"/>
    <col min="12813" max="12813" width="5.42578125" style="7" customWidth="1"/>
    <col min="12814" max="12814" width="5.7109375" style="7" bestFit="1" customWidth="1"/>
    <col min="12815" max="12815" width="9.42578125" style="7" customWidth="1"/>
    <col min="12816" max="12816" width="10.140625" style="7" customWidth="1"/>
    <col min="12817" max="12817" width="9.140625" style="7" customWidth="1"/>
    <col min="12818" max="12818" width="9.5703125" style="7" customWidth="1"/>
    <col min="12819" max="12819" width="5.28515625" style="7" bestFit="1" customWidth="1"/>
    <col min="12820" max="12820" width="5.140625" style="7" customWidth="1"/>
    <col min="12821" max="12821" width="7.42578125" style="7" bestFit="1" customWidth="1"/>
    <col min="12822" max="12822" width="8.5703125" style="7" bestFit="1" customWidth="1"/>
    <col min="12823" max="12825" width="13.140625" style="7" bestFit="1" customWidth="1"/>
    <col min="12826" max="12826" width="5.140625" style="7"/>
    <col min="12827" max="12827" width="29.42578125" style="7" bestFit="1" customWidth="1"/>
    <col min="12828" max="13056" width="5.140625" style="7"/>
    <col min="13057" max="13057" width="4.5703125" style="7" customWidth="1"/>
    <col min="13058" max="13058" width="23.5703125" style="7" customWidth="1"/>
    <col min="13059" max="13059" width="30.28515625" style="7" customWidth="1"/>
    <col min="13060" max="13060" width="10.42578125" style="7" customWidth="1"/>
    <col min="13061" max="13061" width="6.7109375" style="7" bestFit="1" customWidth="1"/>
    <col min="13062" max="13062" width="6.140625" style="7" customWidth="1"/>
    <col min="13063" max="13063" width="5" style="7" customWidth="1"/>
    <col min="13064" max="13064" width="6.42578125" style="7" customWidth="1"/>
    <col min="13065" max="13067" width="5.42578125" style="7" customWidth="1"/>
    <col min="13068" max="13068" width="5.28515625" style="7" customWidth="1"/>
    <col min="13069" max="13069" width="5.42578125" style="7" customWidth="1"/>
    <col min="13070" max="13070" width="5.7109375" style="7" bestFit="1" customWidth="1"/>
    <col min="13071" max="13071" width="9.42578125" style="7" customWidth="1"/>
    <col min="13072" max="13072" width="10.140625" style="7" customWidth="1"/>
    <col min="13073" max="13073" width="9.140625" style="7" customWidth="1"/>
    <col min="13074" max="13074" width="9.5703125" style="7" customWidth="1"/>
    <col min="13075" max="13075" width="5.28515625" style="7" bestFit="1" customWidth="1"/>
    <col min="13076" max="13076" width="5.140625" style="7" customWidth="1"/>
    <col min="13077" max="13077" width="7.42578125" style="7" bestFit="1" customWidth="1"/>
    <col min="13078" max="13078" width="8.5703125" style="7" bestFit="1" customWidth="1"/>
    <col min="13079" max="13081" width="13.140625" style="7" bestFit="1" customWidth="1"/>
    <col min="13082" max="13082" width="5.140625" style="7"/>
    <col min="13083" max="13083" width="29.42578125" style="7" bestFit="1" customWidth="1"/>
    <col min="13084" max="13312" width="5.140625" style="7"/>
    <col min="13313" max="13313" width="4.5703125" style="7" customWidth="1"/>
    <col min="13314" max="13314" width="23.5703125" style="7" customWidth="1"/>
    <col min="13315" max="13315" width="30.28515625" style="7" customWidth="1"/>
    <col min="13316" max="13316" width="10.42578125" style="7" customWidth="1"/>
    <col min="13317" max="13317" width="6.7109375" style="7" bestFit="1" customWidth="1"/>
    <col min="13318" max="13318" width="6.140625" style="7" customWidth="1"/>
    <col min="13319" max="13319" width="5" style="7" customWidth="1"/>
    <col min="13320" max="13320" width="6.42578125" style="7" customWidth="1"/>
    <col min="13321" max="13323" width="5.42578125" style="7" customWidth="1"/>
    <col min="13324" max="13324" width="5.28515625" style="7" customWidth="1"/>
    <col min="13325" max="13325" width="5.42578125" style="7" customWidth="1"/>
    <col min="13326" max="13326" width="5.7109375" style="7" bestFit="1" customWidth="1"/>
    <col min="13327" max="13327" width="9.42578125" style="7" customWidth="1"/>
    <col min="13328" max="13328" width="10.140625" style="7" customWidth="1"/>
    <col min="13329" max="13329" width="9.140625" style="7" customWidth="1"/>
    <col min="13330" max="13330" width="9.5703125" style="7" customWidth="1"/>
    <col min="13331" max="13331" width="5.28515625" style="7" bestFit="1" customWidth="1"/>
    <col min="13332" max="13332" width="5.140625" style="7" customWidth="1"/>
    <col min="13333" max="13333" width="7.42578125" style="7" bestFit="1" customWidth="1"/>
    <col min="13334" max="13334" width="8.5703125" style="7" bestFit="1" customWidth="1"/>
    <col min="13335" max="13337" width="13.140625" style="7" bestFit="1" customWidth="1"/>
    <col min="13338" max="13338" width="5.140625" style="7"/>
    <col min="13339" max="13339" width="29.42578125" style="7" bestFit="1" customWidth="1"/>
    <col min="13340" max="13568" width="5.140625" style="7"/>
    <col min="13569" max="13569" width="4.5703125" style="7" customWidth="1"/>
    <col min="13570" max="13570" width="23.5703125" style="7" customWidth="1"/>
    <col min="13571" max="13571" width="30.28515625" style="7" customWidth="1"/>
    <col min="13572" max="13572" width="10.42578125" style="7" customWidth="1"/>
    <col min="13573" max="13573" width="6.7109375" style="7" bestFit="1" customWidth="1"/>
    <col min="13574" max="13574" width="6.140625" style="7" customWidth="1"/>
    <col min="13575" max="13575" width="5" style="7" customWidth="1"/>
    <col min="13576" max="13576" width="6.42578125" style="7" customWidth="1"/>
    <col min="13577" max="13579" width="5.42578125" style="7" customWidth="1"/>
    <col min="13580" max="13580" width="5.28515625" style="7" customWidth="1"/>
    <col min="13581" max="13581" width="5.42578125" style="7" customWidth="1"/>
    <col min="13582" max="13582" width="5.7109375" style="7" bestFit="1" customWidth="1"/>
    <col min="13583" max="13583" width="9.42578125" style="7" customWidth="1"/>
    <col min="13584" max="13584" width="10.140625" style="7" customWidth="1"/>
    <col min="13585" max="13585" width="9.140625" style="7" customWidth="1"/>
    <col min="13586" max="13586" width="9.5703125" style="7" customWidth="1"/>
    <col min="13587" max="13587" width="5.28515625" style="7" bestFit="1" customWidth="1"/>
    <col min="13588" max="13588" width="5.140625" style="7" customWidth="1"/>
    <col min="13589" max="13589" width="7.42578125" style="7" bestFit="1" customWidth="1"/>
    <col min="13590" max="13590" width="8.5703125" style="7" bestFit="1" customWidth="1"/>
    <col min="13591" max="13593" width="13.140625" style="7" bestFit="1" customWidth="1"/>
    <col min="13594" max="13594" width="5.140625" style="7"/>
    <col min="13595" max="13595" width="29.42578125" style="7" bestFit="1" customWidth="1"/>
    <col min="13596" max="13824" width="5.140625" style="7"/>
    <col min="13825" max="13825" width="4.5703125" style="7" customWidth="1"/>
    <col min="13826" max="13826" width="23.5703125" style="7" customWidth="1"/>
    <col min="13827" max="13827" width="30.28515625" style="7" customWidth="1"/>
    <col min="13828" max="13828" width="10.42578125" style="7" customWidth="1"/>
    <col min="13829" max="13829" width="6.7109375" style="7" bestFit="1" customWidth="1"/>
    <col min="13830" max="13830" width="6.140625" style="7" customWidth="1"/>
    <col min="13831" max="13831" width="5" style="7" customWidth="1"/>
    <col min="13832" max="13832" width="6.42578125" style="7" customWidth="1"/>
    <col min="13833" max="13835" width="5.42578125" style="7" customWidth="1"/>
    <col min="13836" max="13836" width="5.28515625" style="7" customWidth="1"/>
    <col min="13837" max="13837" width="5.42578125" style="7" customWidth="1"/>
    <col min="13838" max="13838" width="5.7109375" style="7" bestFit="1" customWidth="1"/>
    <col min="13839" max="13839" width="9.42578125" style="7" customWidth="1"/>
    <col min="13840" max="13840" width="10.140625" style="7" customWidth="1"/>
    <col min="13841" max="13841" width="9.140625" style="7" customWidth="1"/>
    <col min="13842" max="13842" width="9.5703125" style="7" customWidth="1"/>
    <col min="13843" max="13843" width="5.28515625" style="7" bestFit="1" customWidth="1"/>
    <col min="13844" max="13844" width="5.140625" style="7" customWidth="1"/>
    <col min="13845" max="13845" width="7.42578125" style="7" bestFit="1" customWidth="1"/>
    <col min="13846" max="13846" width="8.5703125" style="7" bestFit="1" customWidth="1"/>
    <col min="13847" max="13849" width="13.140625" style="7" bestFit="1" customWidth="1"/>
    <col min="13850" max="13850" width="5.140625" style="7"/>
    <col min="13851" max="13851" width="29.42578125" style="7" bestFit="1" customWidth="1"/>
    <col min="13852" max="14080" width="5.140625" style="7"/>
    <col min="14081" max="14081" width="4.5703125" style="7" customWidth="1"/>
    <col min="14082" max="14082" width="23.5703125" style="7" customWidth="1"/>
    <col min="14083" max="14083" width="30.28515625" style="7" customWidth="1"/>
    <col min="14084" max="14084" width="10.42578125" style="7" customWidth="1"/>
    <col min="14085" max="14085" width="6.7109375" style="7" bestFit="1" customWidth="1"/>
    <col min="14086" max="14086" width="6.140625" style="7" customWidth="1"/>
    <col min="14087" max="14087" width="5" style="7" customWidth="1"/>
    <col min="14088" max="14088" width="6.42578125" style="7" customWidth="1"/>
    <col min="14089" max="14091" width="5.42578125" style="7" customWidth="1"/>
    <col min="14092" max="14092" width="5.28515625" style="7" customWidth="1"/>
    <col min="14093" max="14093" width="5.42578125" style="7" customWidth="1"/>
    <col min="14094" max="14094" width="5.7109375" style="7" bestFit="1" customWidth="1"/>
    <col min="14095" max="14095" width="9.42578125" style="7" customWidth="1"/>
    <col min="14096" max="14096" width="10.140625" style="7" customWidth="1"/>
    <col min="14097" max="14097" width="9.140625" style="7" customWidth="1"/>
    <col min="14098" max="14098" width="9.5703125" style="7" customWidth="1"/>
    <col min="14099" max="14099" width="5.28515625" style="7" bestFit="1" customWidth="1"/>
    <col min="14100" max="14100" width="5.140625" style="7" customWidth="1"/>
    <col min="14101" max="14101" width="7.42578125" style="7" bestFit="1" customWidth="1"/>
    <col min="14102" max="14102" width="8.5703125" style="7" bestFit="1" customWidth="1"/>
    <col min="14103" max="14105" width="13.140625" style="7" bestFit="1" customWidth="1"/>
    <col min="14106" max="14106" width="5.140625" style="7"/>
    <col min="14107" max="14107" width="29.42578125" style="7" bestFit="1" customWidth="1"/>
    <col min="14108" max="14336" width="5.140625" style="7"/>
    <col min="14337" max="14337" width="4.5703125" style="7" customWidth="1"/>
    <col min="14338" max="14338" width="23.5703125" style="7" customWidth="1"/>
    <col min="14339" max="14339" width="30.28515625" style="7" customWidth="1"/>
    <col min="14340" max="14340" width="10.42578125" style="7" customWidth="1"/>
    <col min="14341" max="14341" width="6.7109375" style="7" bestFit="1" customWidth="1"/>
    <col min="14342" max="14342" width="6.140625" style="7" customWidth="1"/>
    <col min="14343" max="14343" width="5" style="7" customWidth="1"/>
    <col min="14344" max="14344" width="6.42578125" style="7" customWidth="1"/>
    <col min="14345" max="14347" width="5.42578125" style="7" customWidth="1"/>
    <col min="14348" max="14348" width="5.28515625" style="7" customWidth="1"/>
    <col min="14349" max="14349" width="5.42578125" style="7" customWidth="1"/>
    <col min="14350" max="14350" width="5.7109375" style="7" bestFit="1" customWidth="1"/>
    <col min="14351" max="14351" width="9.42578125" style="7" customWidth="1"/>
    <col min="14352" max="14352" width="10.140625" style="7" customWidth="1"/>
    <col min="14353" max="14353" width="9.140625" style="7" customWidth="1"/>
    <col min="14354" max="14354" width="9.5703125" style="7" customWidth="1"/>
    <col min="14355" max="14355" width="5.28515625" style="7" bestFit="1" customWidth="1"/>
    <col min="14356" max="14356" width="5.140625" style="7" customWidth="1"/>
    <col min="14357" max="14357" width="7.42578125" style="7" bestFit="1" customWidth="1"/>
    <col min="14358" max="14358" width="8.5703125" style="7" bestFit="1" customWidth="1"/>
    <col min="14359" max="14361" width="13.140625" style="7" bestFit="1" customWidth="1"/>
    <col min="14362" max="14362" width="5.140625" style="7"/>
    <col min="14363" max="14363" width="29.42578125" style="7" bestFit="1" customWidth="1"/>
    <col min="14364" max="14592" width="5.140625" style="7"/>
    <col min="14593" max="14593" width="4.5703125" style="7" customWidth="1"/>
    <col min="14594" max="14594" width="23.5703125" style="7" customWidth="1"/>
    <col min="14595" max="14595" width="30.28515625" style="7" customWidth="1"/>
    <col min="14596" max="14596" width="10.42578125" style="7" customWidth="1"/>
    <col min="14597" max="14597" width="6.7109375" style="7" bestFit="1" customWidth="1"/>
    <col min="14598" max="14598" width="6.140625" style="7" customWidth="1"/>
    <col min="14599" max="14599" width="5" style="7" customWidth="1"/>
    <col min="14600" max="14600" width="6.42578125" style="7" customWidth="1"/>
    <col min="14601" max="14603" width="5.42578125" style="7" customWidth="1"/>
    <col min="14604" max="14604" width="5.28515625" style="7" customWidth="1"/>
    <col min="14605" max="14605" width="5.42578125" style="7" customWidth="1"/>
    <col min="14606" max="14606" width="5.7109375" style="7" bestFit="1" customWidth="1"/>
    <col min="14607" max="14607" width="9.42578125" style="7" customWidth="1"/>
    <col min="14608" max="14608" width="10.140625" style="7" customWidth="1"/>
    <col min="14609" max="14609" width="9.140625" style="7" customWidth="1"/>
    <col min="14610" max="14610" width="9.5703125" style="7" customWidth="1"/>
    <col min="14611" max="14611" width="5.28515625" style="7" bestFit="1" customWidth="1"/>
    <col min="14612" max="14612" width="5.140625" style="7" customWidth="1"/>
    <col min="14613" max="14613" width="7.42578125" style="7" bestFit="1" customWidth="1"/>
    <col min="14614" max="14614" width="8.5703125" style="7" bestFit="1" customWidth="1"/>
    <col min="14615" max="14617" width="13.140625" style="7" bestFit="1" customWidth="1"/>
    <col min="14618" max="14618" width="5.140625" style="7"/>
    <col min="14619" max="14619" width="29.42578125" style="7" bestFit="1" customWidth="1"/>
    <col min="14620" max="14848" width="5.140625" style="7"/>
    <col min="14849" max="14849" width="4.5703125" style="7" customWidth="1"/>
    <col min="14850" max="14850" width="23.5703125" style="7" customWidth="1"/>
    <col min="14851" max="14851" width="30.28515625" style="7" customWidth="1"/>
    <col min="14852" max="14852" width="10.42578125" style="7" customWidth="1"/>
    <col min="14853" max="14853" width="6.7109375" style="7" bestFit="1" customWidth="1"/>
    <col min="14854" max="14854" width="6.140625" style="7" customWidth="1"/>
    <col min="14855" max="14855" width="5" style="7" customWidth="1"/>
    <col min="14856" max="14856" width="6.42578125" style="7" customWidth="1"/>
    <col min="14857" max="14859" width="5.42578125" style="7" customWidth="1"/>
    <col min="14860" max="14860" width="5.28515625" style="7" customWidth="1"/>
    <col min="14861" max="14861" width="5.42578125" style="7" customWidth="1"/>
    <col min="14862" max="14862" width="5.7109375" style="7" bestFit="1" customWidth="1"/>
    <col min="14863" max="14863" width="9.42578125" style="7" customWidth="1"/>
    <col min="14864" max="14864" width="10.140625" style="7" customWidth="1"/>
    <col min="14865" max="14865" width="9.140625" style="7" customWidth="1"/>
    <col min="14866" max="14866" width="9.5703125" style="7" customWidth="1"/>
    <col min="14867" max="14867" width="5.28515625" style="7" bestFit="1" customWidth="1"/>
    <col min="14868" max="14868" width="5.140625" style="7" customWidth="1"/>
    <col min="14869" max="14869" width="7.42578125" style="7" bestFit="1" customWidth="1"/>
    <col min="14870" max="14870" width="8.5703125" style="7" bestFit="1" customWidth="1"/>
    <col min="14871" max="14873" width="13.140625" style="7" bestFit="1" customWidth="1"/>
    <col min="14874" max="14874" width="5.140625" style="7"/>
    <col min="14875" max="14875" width="29.42578125" style="7" bestFit="1" customWidth="1"/>
    <col min="14876" max="15104" width="5.140625" style="7"/>
    <col min="15105" max="15105" width="4.5703125" style="7" customWidth="1"/>
    <col min="15106" max="15106" width="23.5703125" style="7" customWidth="1"/>
    <col min="15107" max="15107" width="30.28515625" style="7" customWidth="1"/>
    <col min="15108" max="15108" width="10.42578125" style="7" customWidth="1"/>
    <col min="15109" max="15109" width="6.7109375" style="7" bestFit="1" customWidth="1"/>
    <col min="15110" max="15110" width="6.140625" style="7" customWidth="1"/>
    <col min="15111" max="15111" width="5" style="7" customWidth="1"/>
    <col min="15112" max="15112" width="6.42578125" style="7" customWidth="1"/>
    <col min="15113" max="15115" width="5.42578125" style="7" customWidth="1"/>
    <col min="15116" max="15116" width="5.28515625" style="7" customWidth="1"/>
    <col min="15117" max="15117" width="5.42578125" style="7" customWidth="1"/>
    <col min="15118" max="15118" width="5.7109375" style="7" bestFit="1" customWidth="1"/>
    <col min="15119" max="15119" width="9.42578125" style="7" customWidth="1"/>
    <col min="15120" max="15120" width="10.140625" style="7" customWidth="1"/>
    <col min="15121" max="15121" width="9.140625" style="7" customWidth="1"/>
    <col min="15122" max="15122" width="9.5703125" style="7" customWidth="1"/>
    <col min="15123" max="15123" width="5.28515625" style="7" bestFit="1" customWidth="1"/>
    <col min="15124" max="15124" width="5.140625" style="7" customWidth="1"/>
    <col min="15125" max="15125" width="7.42578125" style="7" bestFit="1" customWidth="1"/>
    <col min="15126" max="15126" width="8.5703125" style="7" bestFit="1" customWidth="1"/>
    <col min="15127" max="15129" width="13.140625" style="7" bestFit="1" customWidth="1"/>
    <col min="15130" max="15130" width="5.140625" style="7"/>
    <col min="15131" max="15131" width="29.42578125" style="7" bestFit="1" customWidth="1"/>
    <col min="15132" max="15360" width="5.140625" style="7"/>
    <col min="15361" max="15361" width="4.5703125" style="7" customWidth="1"/>
    <col min="15362" max="15362" width="23.5703125" style="7" customWidth="1"/>
    <col min="15363" max="15363" width="30.28515625" style="7" customWidth="1"/>
    <col min="15364" max="15364" width="10.42578125" style="7" customWidth="1"/>
    <col min="15365" max="15365" width="6.7109375" style="7" bestFit="1" customWidth="1"/>
    <col min="15366" max="15366" width="6.140625" style="7" customWidth="1"/>
    <col min="15367" max="15367" width="5" style="7" customWidth="1"/>
    <col min="15368" max="15368" width="6.42578125" style="7" customWidth="1"/>
    <col min="15369" max="15371" width="5.42578125" style="7" customWidth="1"/>
    <col min="15372" max="15372" width="5.28515625" style="7" customWidth="1"/>
    <col min="15373" max="15373" width="5.42578125" style="7" customWidth="1"/>
    <col min="15374" max="15374" width="5.7109375" style="7" bestFit="1" customWidth="1"/>
    <col min="15375" max="15375" width="9.42578125" style="7" customWidth="1"/>
    <col min="15376" max="15376" width="10.140625" style="7" customWidth="1"/>
    <col min="15377" max="15377" width="9.140625" style="7" customWidth="1"/>
    <col min="15378" max="15378" width="9.5703125" style="7" customWidth="1"/>
    <col min="15379" max="15379" width="5.28515625" style="7" bestFit="1" customWidth="1"/>
    <col min="15380" max="15380" width="5.140625" style="7" customWidth="1"/>
    <col min="15381" max="15381" width="7.42578125" style="7" bestFit="1" customWidth="1"/>
    <col min="15382" max="15382" width="8.5703125" style="7" bestFit="1" customWidth="1"/>
    <col min="15383" max="15385" width="13.140625" style="7" bestFit="1" customWidth="1"/>
    <col min="15386" max="15386" width="5.140625" style="7"/>
    <col min="15387" max="15387" width="29.42578125" style="7" bestFit="1" customWidth="1"/>
    <col min="15388" max="15616" width="5.140625" style="7"/>
    <col min="15617" max="15617" width="4.5703125" style="7" customWidth="1"/>
    <col min="15618" max="15618" width="23.5703125" style="7" customWidth="1"/>
    <col min="15619" max="15619" width="30.28515625" style="7" customWidth="1"/>
    <col min="15620" max="15620" width="10.42578125" style="7" customWidth="1"/>
    <col min="15621" max="15621" width="6.7109375" style="7" bestFit="1" customWidth="1"/>
    <col min="15622" max="15622" width="6.140625" style="7" customWidth="1"/>
    <col min="15623" max="15623" width="5" style="7" customWidth="1"/>
    <col min="15624" max="15624" width="6.42578125" style="7" customWidth="1"/>
    <col min="15625" max="15627" width="5.42578125" style="7" customWidth="1"/>
    <col min="15628" max="15628" width="5.28515625" style="7" customWidth="1"/>
    <col min="15629" max="15629" width="5.42578125" style="7" customWidth="1"/>
    <col min="15630" max="15630" width="5.7109375" style="7" bestFit="1" customWidth="1"/>
    <col min="15631" max="15631" width="9.42578125" style="7" customWidth="1"/>
    <col min="15632" max="15632" width="10.140625" style="7" customWidth="1"/>
    <col min="15633" max="15633" width="9.140625" style="7" customWidth="1"/>
    <col min="15634" max="15634" width="9.5703125" style="7" customWidth="1"/>
    <col min="15635" max="15635" width="5.28515625" style="7" bestFit="1" customWidth="1"/>
    <col min="15636" max="15636" width="5.140625" style="7" customWidth="1"/>
    <col min="15637" max="15637" width="7.42578125" style="7" bestFit="1" customWidth="1"/>
    <col min="15638" max="15638" width="8.5703125" style="7" bestFit="1" customWidth="1"/>
    <col min="15639" max="15641" width="13.140625" style="7" bestFit="1" customWidth="1"/>
    <col min="15642" max="15642" width="5.140625" style="7"/>
    <col min="15643" max="15643" width="29.42578125" style="7" bestFit="1" customWidth="1"/>
    <col min="15644" max="15872" width="5.140625" style="7"/>
    <col min="15873" max="15873" width="4.5703125" style="7" customWidth="1"/>
    <col min="15874" max="15874" width="23.5703125" style="7" customWidth="1"/>
    <col min="15875" max="15875" width="30.28515625" style="7" customWidth="1"/>
    <col min="15876" max="15876" width="10.42578125" style="7" customWidth="1"/>
    <col min="15877" max="15877" width="6.7109375" style="7" bestFit="1" customWidth="1"/>
    <col min="15878" max="15878" width="6.140625" style="7" customWidth="1"/>
    <col min="15879" max="15879" width="5" style="7" customWidth="1"/>
    <col min="15880" max="15880" width="6.42578125" style="7" customWidth="1"/>
    <col min="15881" max="15883" width="5.42578125" style="7" customWidth="1"/>
    <col min="15884" max="15884" width="5.28515625" style="7" customWidth="1"/>
    <col min="15885" max="15885" width="5.42578125" style="7" customWidth="1"/>
    <col min="15886" max="15886" width="5.7109375" style="7" bestFit="1" customWidth="1"/>
    <col min="15887" max="15887" width="9.42578125" style="7" customWidth="1"/>
    <col min="15888" max="15888" width="10.140625" style="7" customWidth="1"/>
    <col min="15889" max="15889" width="9.140625" style="7" customWidth="1"/>
    <col min="15890" max="15890" width="9.5703125" style="7" customWidth="1"/>
    <col min="15891" max="15891" width="5.28515625" style="7" bestFit="1" customWidth="1"/>
    <col min="15892" max="15892" width="5.140625" style="7" customWidth="1"/>
    <col min="15893" max="15893" width="7.42578125" style="7" bestFit="1" customWidth="1"/>
    <col min="15894" max="15894" width="8.5703125" style="7" bestFit="1" customWidth="1"/>
    <col min="15895" max="15897" width="13.140625" style="7" bestFit="1" customWidth="1"/>
    <col min="15898" max="15898" width="5.140625" style="7"/>
    <col min="15899" max="15899" width="29.42578125" style="7" bestFit="1" customWidth="1"/>
    <col min="15900" max="16128" width="5.140625" style="7"/>
    <col min="16129" max="16129" width="4.5703125" style="7" customWidth="1"/>
    <col min="16130" max="16130" width="23.5703125" style="7" customWidth="1"/>
    <col min="16131" max="16131" width="30.28515625" style="7" customWidth="1"/>
    <col min="16132" max="16132" width="10.42578125" style="7" customWidth="1"/>
    <col min="16133" max="16133" width="6.7109375" style="7" bestFit="1" customWidth="1"/>
    <col min="16134" max="16134" width="6.140625" style="7" customWidth="1"/>
    <col min="16135" max="16135" width="5" style="7" customWidth="1"/>
    <col min="16136" max="16136" width="6.42578125" style="7" customWidth="1"/>
    <col min="16137" max="16139" width="5.42578125" style="7" customWidth="1"/>
    <col min="16140" max="16140" width="5.28515625" style="7" customWidth="1"/>
    <col min="16141" max="16141" width="5.42578125" style="7" customWidth="1"/>
    <col min="16142" max="16142" width="5.7109375" style="7" bestFit="1" customWidth="1"/>
    <col min="16143" max="16143" width="9.42578125" style="7" customWidth="1"/>
    <col min="16144" max="16144" width="10.140625" style="7" customWidth="1"/>
    <col min="16145" max="16145" width="9.140625" style="7" customWidth="1"/>
    <col min="16146" max="16146" width="9.5703125" style="7" customWidth="1"/>
    <col min="16147" max="16147" width="5.28515625" style="7" bestFit="1" customWidth="1"/>
    <col min="16148" max="16148" width="5.140625" style="7" customWidth="1"/>
    <col min="16149" max="16149" width="7.42578125" style="7" bestFit="1" customWidth="1"/>
    <col min="16150" max="16150" width="8.5703125" style="7" bestFit="1" customWidth="1"/>
    <col min="16151" max="16153" width="13.140625" style="7" bestFit="1" customWidth="1"/>
    <col min="16154" max="16154" width="5.140625" style="7"/>
    <col min="16155" max="16155" width="29.42578125" style="7" bestFit="1" customWidth="1"/>
    <col min="16156" max="16384" width="5.140625" style="7"/>
  </cols>
  <sheetData>
    <row r="1" spans="1:48" ht="19.899999999999999" customHeight="1">
      <c r="A1" s="383" t="s">
        <v>53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18"/>
    </row>
    <row r="2" spans="1:48" ht="24.75" customHeight="1">
      <c r="B2" s="72" t="s">
        <v>268</v>
      </c>
      <c r="C2" s="72"/>
      <c r="D2" s="72"/>
      <c r="E2" s="72"/>
      <c r="F2" s="72"/>
      <c r="G2" s="72"/>
      <c r="H2" s="72"/>
      <c r="I2" s="386" t="s">
        <v>2</v>
      </c>
      <c r="J2" s="386"/>
      <c r="K2" s="386"/>
      <c r="L2" s="386"/>
      <c r="M2" s="386"/>
      <c r="N2" s="386"/>
      <c r="O2" s="386"/>
      <c r="P2" s="386"/>
      <c r="Q2" s="72"/>
    </row>
    <row r="3" spans="1:48">
      <c r="B3" s="20"/>
      <c r="C3" s="387" t="s">
        <v>84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20"/>
      <c r="P3" s="20"/>
      <c r="Q3" s="20"/>
    </row>
    <row r="4" spans="1:48" ht="16.149999999999999" customHeight="1">
      <c r="A4" s="323"/>
      <c r="B4" s="122" t="s">
        <v>38</v>
      </c>
      <c r="C4" s="21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48" ht="22.9" customHeight="1">
      <c r="A5" s="415"/>
      <c r="B5" s="417" t="s">
        <v>13</v>
      </c>
      <c r="C5" s="417" t="s">
        <v>0</v>
      </c>
      <c r="D5" s="423" t="s">
        <v>14</v>
      </c>
      <c r="E5" s="409" t="s">
        <v>37</v>
      </c>
      <c r="F5" s="409"/>
      <c r="G5" s="409"/>
      <c r="H5" s="409"/>
      <c r="I5" s="409"/>
      <c r="J5" s="409"/>
      <c r="K5" s="409"/>
      <c r="L5" s="409"/>
      <c r="M5" s="410" t="s">
        <v>36</v>
      </c>
      <c r="N5" s="410"/>
      <c r="O5" s="411" t="s">
        <v>3</v>
      </c>
      <c r="P5" s="412" t="s">
        <v>1</v>
      </c>
      <c r="Q5" s="384" t="s">
        <v>4</v>
      </c>
      <c r="R5" s="24" t="s">
        <v>22</v>
      </c>
      <c r="S5" s="25" t="s">
        <v>23</v>
      </c>
      <c r="T5" s="19"/>
      <c r="U5" s="19"/>
      <c r="V5" s="19"/>
      <c r="W5" s="19">
        <f>MAX($Q$8:$Q$18)*1.3</f>
        <v>435.04950495049502</v>
      </c>
      <c r="X5" s="26">
        <f>MIN(X8:X18)</f>
        <v>1.1689814814814816E-3</v>
      </c>
      <c r="Y5" s="27"/>
    </row>
    <row r="6" spans="1:48" ht="28.5" customHeight="1">
      <c r="A6" s="415"/>
      <c r="B6" s="417"/>
      <c r="C6" s="417"/>
      <c r="D6" s="423"/>
      <c r="E6" s="343">
        <v>1</v>
      </c>
      <c r="F6" s="343">
        <v>2</v>
      </c>
      <c r="G6" s="343">
        <v>3</v>
      </c>
      <c r="H6" s="343">
        <v>4</v>
      </c>
      <c r="I6" s="343">
        <v>5</v>
      </c>
      <c r="J6" s="343">
        <v>6</v>
      </c>
      <c r="K6" s="343">
        <v>7</v>
      </c>
      <c r="L6" s="343">
        <v>8</v>
      </c>
      <c r="M6" s="130" t="s">
        <v>24</v>
      </c>
      <c r="N6" s="130" t="s">
        <v>25</v>
      </c>
      <c r="O6" s="411"/>
      <c r="P6" s="412"/>
      <c r="Q6" s="385"/>
      <c r="R6" s="29"/>
      <c r="S6" s="19"/>
      <c r="T6" s="19" t="s">
        <v>26</v>
      </c>
      <c r="U6" s="19" t="s">
        <v>27</v>
      </c>
      <c r="V6" s="19" t="s">
        <v>28</v>
      </c>
      <c r="W6" s="19" t="s">
        <v>29</v>
      </c>
      <c r="X6" s="19" t="s">
        <v>30</v>
      </c>
      <c r="Y6" s="19" t="s">
        <v>31</v>
      </c>
    </row>
    <row r="7" spans="1:48" ht="17.25" customHeight="1">
      <c r="A7" s="324"/>
      <c r="B7" s="334"/>
      <c r="C7" s="334"/>
      <c r="D7" s="27"/>
      <c r="E7" s="333"/>
      <c r="F7" s="333"/>
      <c r="G7" s="333"/>
      <c r="H7" s="333"/>
      <c r="I7" s="333"/>
      <c r="J7" s="333"/>
      <c r="K7" s="333"/>
      <c r="L7" s="60"/>
      <c r="M7" s="28"/>
      <c r="N7" s="28"/>
      <c r="O7" s="334"/>
      <c r="P7" s="211"/>
      <c r="Q7" s="69"/>
      <c r="R7" s="29"/>
      <c r="S7" s="19"/>
      <c r="T7" s="19"/>
      <c r="U7" s="19"/>
      <c r="V7" s="19"/>
      <c r="W7" s="19"/>
      <c r="X7" s="19"/>
      <c r="Y7" s="19"/>
    </row>
    <row r="8" spans="1:48" s="34" customFormat="1" ht="31.5">
      <c r="A8" s="321"/>
      <c r="B8" s="344" t="s">
        <v>215</v>
      </c>
      <c r="C8" s="345" t="s">
        <v>67</v>
      </c>
      <c r="D8" s="77">
        <v>1.6223379629629628E-3</v>
      </c>
      <c r="E8" s="334"/>
      <c r="F8" s="334">
        <v>5</v>
      </c>
      <c r="G8" s="334">
        <v>5</v>
      </c>
      <c r="H8" s="334"/>
      <c r="I8" s="334"/>
      <c r="J8" s="334"/>
      <c r="K8" s="334"/>
      <c r="L8" s="334"/>
      <c r="M8" s="334">
        <f t="shared" ref="M8:M18" si="0">SUM(E8:L8)</f>
        <v>10</v>
      </c>
      <c r="N8" s="334">
        <f t="shared" ref="N8:N18" si="1">SUM(E8:L8)</f>
        <v>10</v>
      </c>
      <c r="O8" s="27">
        <f t="shared" ref="O8:O18" si="2">W8/86400</f>
        <v>1.736111111111111E-3</v>
      </c>
      <c r="P8" s="340"/>
      <c r="Q8" s="313">
        <f t="shared" ref="Q8:Q18" si="3">IF(S8="",Y8/MIN($Y$8:$Y$18)*100,"в\к")</f>
        <v>148.51485148514851</v>
      </c>
      <c r="R8" s="31"/>
      <c r="S8" s="19"/>
      <c r="T8" s="19">
        <f t="shared" ref="T8:T18" si="4">MINUTE(D8)</f>
        <v>2</v>
      </c>
      <c r="U8" s="32">
        <f t="shared" ref="U8:U18" si="5">SECOND(D8)</f>
        <v>20</v>
      </c>
      <c r="V8" s="19">
        <f t="shared" ref="V8:V18" si="6">N8</f>
        <v>10</v>
      </c>
      <c r="W8" s="19">
        <f t="shared" ref="W8:W18" si="7">T8*60+U8+V8</f>
        <v>150</v>
      </c>
      <c r="X8" s="27">
        <f t="shared" ref="X8:X18" si="8">IF(S8="",O8,"")</f>
        <v>1.736111111111111E-3</v>
      </c>
      <c r="Y8" s="19">
        <f t="shared" ref="Y8:Y18" si="9">IF(S8="",W8,"")</f>
        <v>150</v>
      </c>
      <c r="Z8" s="19"/>
      <c r="AA8" s="78">
        <f>N8/60</f>
        <v>0.16666666666666666</v>
      </c>
      <c r="AB8" s="33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s="37" customFormat="1" ht="31.5">
      <c r="A9" s="321"/>
      <c r="B9" s="344" t="s">
        <v>106</v>
      </c>
      <c r="C9" s="346" t="s">
        <v>63</v>
      </c>
      <c r="D9" s="77">
        <v>1.7098379629629631E-3</v>
      </c>
      <c r="E9" s="334">
        <v>20</v>
      </c>
      <c r="F9" s="334"/>
      <c r="G9" s="334">
        <v>50</v>
      </c>
      <c r="H9" s="334">
        <v>20</v>
      </c>
      <c r="I9" s="334">
        <v>50</v>
      </c>
      <c r="J9" s="334">
        <v>50</v>
      </c>
      <c r="K9" s="334"/>
      <c r="L9" s="334"/>
      <c r="M9" s="340">
        <f t="shared" si="0"/>
        <v>190</v>
      </c>
      <c r="N9" s="334">
        <f t="shared" si="1"/>
        <v>190</v>
      </c>
      <c r="O9" s="27">
        <f t="shared" si="2"/>
        <v>3.9120370370370368E-3</v>
      </c>
      <c r="P9" s="340"/>
      <c r="Q9" s="313">
        <f t="shared" si="3"/>
        <v>334.65346534653463</v>
      </c>
      <c r="R9" s="31"/>
      <c r="S9" s="19"/>
      <c r="T9" s="19">
        <f t="shared" si="4"/>
        <v>2</v>
      </c>
      <c r="U9" s="32">
        <f t="shared" si="5"/>
        <v>28</v>
      </c>
      <c r="V9" s="19">
        <f t="shared" si="6"/>
        <v>190</v>
      </c>
      <c r="W9" s="19">
        <f t="shared" si="7"/>
        <v>338</v>
      </c>
      <c r="X9" s="27">
        <f t="shared" si="8"/>
        <v>3.9120370370370368E-3</v>
      </c>
      <c r="Y9" s="19">
        <f t="shared" si="9"/>
        <v>338</v>
      </c>
      <c r="Z9" s="40"/>
      <c r="AA9" s="7"/>
      <c r="AB9" s="33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ht="47.25">
      <c r="A10" s="321"/>
      <c r="B10" s="344" t="s">
        <v>173</v>
      </c>
      <c r="C10" s="346" t="s">
        <v>61</v>
      </c>
      <c r="D10" s="77">
        <v>1.3025462962962962E-3</v>
      </c>
      <c r="E10" s="334"/>
      <c r="F10" s="334"/>
      <c r="G10" s="334">
        <v>5</v>
      </c>
      <c r="H10" s="334"/>
      <c r="I10" s="334">
        <v>5</v>
      </c>
      <c r="J10" s="334">
        <v>5</v>
      </c>
      <c r="K10" s="334"/>
      <c r="L10" s="334"/>
      <c r="M10" s="334">
        <f t="shared" si="0"/>
        <v>15</v>
      </c>
      <c r="N10" s="334">
        <f t="shared" si="1"/>
        <v>15</v>
      </c>
      <c r="O10" s="27">
        <f t="shared" si="2"/>
        <v>1.4814814814814814E-3</v>
      </c>
      <c r="P10" s="340"/>
      <c r="Q10" s="313">
        <f t="shared" si="3"/>
        <v>126.73267326732673</v>
      </c>
      <c r="R10" s="31"/>
      <c r="S10" s="19"/>
      <c r="T10" s="19">
        <f t="shared" si="4"/>
        <v>1</v>
      </c>
      <c r="U10" s="32">
        <f t="shared" si="5"/>
        <v>53</v>
      </c>
      <c r="V10" s="19">
        <f t="shared" si="6"/>
        <v>15</v>
      </c>
      <c r="W10" s="19">
        <f t="shared" si="7"/>
        <v>128</v>
      </c>
      <c r="X10" s="27">
        <f t="shared" si="8"/>
        <v>1.4814814814814814E-3</v>
      </c>
      <c r="Y10" s="19">
        <f t="shared" si="9"/>
        <v>128</v>
      </c>
      <c r="Z10" s="38"/>
      <c r="AA10" s="7"/>
      <c r="AB10" s="33"/>
    </row>
    <row r="11" spans="1:48" s="39" customFormat="1" ht="31.5">
      <c r="A11" s="321"/>
      <c r="B11" s="344" t="s">
        <v>186</v>
      </c>
      <c r="C11" s="346" t="s">
        <v>68</v>
      </c>
      <c r="D11" s="77">
        <v>1.8505787037037035E-3</v>
      </c>
      <c r="E11" s="334">
        <v>5</v>
      </c>
      <c r="F11" s="334">
        <v>5</v>
      </c>
      <c r="G11" s="334">
        <v>5</v>
      </c>
      <c r="H11" s="334">
        <v>50</v>
      </c>
      <c r="I11" s="334">
        <v>50</v>
      </c>
      <c r="J11" s="334">
        <v>5</v>
      </c>
      <c r="K11" s="334"/>
      <c r="L11" s="334"/>
      <c r="M11" s="334">
        <f t="shared" si="0"/>
        <v>120</v>
      </c>
      <c r="N11" s="334">
        <f t="shared" si="1"/>
        <v>120</v>
      </c>
      <c r="O11" s="27">
        <f t="shared" si="2"/>
        <v>3.2407407407407406E-3</v>
      </c>
      <c r="P11" s="340"/>
      <c r="Q11" s="313">
        <f t="shared" si="3"/>
        <v>277.22772277227722</v>
      </c>
      <c r="R11" s="31"/>
      <c r="S11" s="19"/>
      <c r="T11" s="19">
        <f t="shared" si="4"/>
        <v>2</v>
      </c>
      <c r="U11" s="32">
        <f t="shared" si="5"/>
        <v>40</v>
      </c>
      <c r="V11" s="19">
        <f t="shared" si="6"/>
        <v>120</v>
      </c>
      <c r="W11" s="19">
        <f t="shared" si="7"/>
        <v>280</v>
      </c>
      <c r="X11" s="27">
        <f t="shared" si="8"/>
        <v>3.2407407407407406E-3</v>
      </c>
      <c r="Y11" s="19">
        <f t="shared" si="9"/>
        <v>280</v>
      </c>
      <c r="Z11" s="38"/>
      <c r="AA11" s="7"/>
      <c r="AB11" s="2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</row>
    <row r="12" spans="1:48" s="19" customFormat="1" ht="31.5">
      <c r="A12" s="321"/>
      <c r="B12" s="344" t="s">
        <v>233</v>
      </c>
      <c r="C12" s="346" t="s">
        <v>65</v>
      </c>
      <c r="D12" s="77">
        <v>1.3491898148148146E-3</v>
      </c>
      <c r="E12" s="334"/>
      <c r="F12" s="334">
        <v>5</v>
      </c>
      <c r="G12" s="334">
        <v>5</v>
      </c>
      <c r="H12" s="334"/>
      <c r="I12" s="334"/>
      <c r="J12" s="334"/>
      <c r="K12" s="334"/>
      <c r="L12" s="334"/>
      <c r="M12" s="334">
        <f t="shared" si="0"/>
        <v>10</v>
      </c>
      <c r="N12" s="334">
        <f t="shared" si="1"/>
        <v>10</v>
      </c>
      <c r="O12" s="27">
        <f t="shared" si="2"/>
        <v>1.4699074074074074E-3</v>
      </c>
      <c r="P12" s="340"/>
      <c r="Q12" s="313">
        <f t="shared" si="3"/>
        <v>125.74257425742574</v>
      </c>
      <c r="R12" s="31"/>
      <c r="T12" s="19">
        <f t="shared" si="4"/>
        <v>1</v>
      </c>
      <c r="U12" s="32">
        <f t="shared" si="5"/>
        <v>57</v>
      </c>
      <c r="V12" s="19">
        <f t="shared" si="6"/>
        <v>10</v>
      </c>
      <c r="W12" s="19">
        <f t="shared" si="7"/>
        <v>127</v>
      </c>
      <c r="X12" s="27">
        <f t="shared" si="8"/>
        <v>1.4699074074074074E-3</v>
      </c>
      <c r="Y12" s="19">
        <f t="shared" si="9"/>
        <v>127</v>
      </c>
      <c r="Z12" s="40"/>
      <c r="AA12" s="7"/>
      <c r="AB12" s="29"/>
    </row>
    <row r="13" spans="1:48" ht="31.5">
      <c r="A13" s="321"/>
      <c r="B13" s="344" t="s">
        <v>126</v>
      </c>
      <c r="C13" s="346" t="s">
        <v>64</v>
      </c>
      <c r="D13" s="77">
        <v>1.425925925925926E-3</v>
      </c>
      <c r="E13" s="334"/>
      <c r="F13" s="334"/>
      <c r="G13" s="334">
        <v>20</v>
      </c>
      <c r="H13" s="334"/>
      <c r="I13" s="334"/>
      <c r="J13" s="334">
        <v>5</v>
      </c>
      <c r="K13" s="334"/>
      <c r="L13" s="334"/>
      <c r="M13" s="334">
        <f t="shared" si="0"/>
        <v>25</v>
      </c>
      <c r="N13" s="334">
        <f t="shared" si="1"/>
        <v>25</v>
      </c>
      <c r="O13" s="27">
        <f t="shared" si="2"/>
        <v>1.712962962962963E-3</v>
      </c>
      <c r="P13" s="340"/>
      <c r="Q13" s="313">
        <f t="shared" si="3"/>
        <v>146.53465346534654</v>
      </c>
      <c r="R13" s="31"/>
      <c r="S13" s="19"/>
      <c r="T13" s="19">
        <f t="shared" si="4"/>
        <v>2</v>
      </c>
      <c r="U13" s="32">
        <f t="shared" si="5"/>
        <v>3</v>
      </c>
      <c r="V13" s="19">
        <f t="shared" si="6"/>
        <v>25</v>
      </c>
      <c r="W13" s="19">
        <f t="shared" si="7"/>
        <v>148</v>
      </c>
      <c r="X13" s="27">
        <f t="shared" si="8"/>
        <v>1.712962962962963E-3</v>
      </c>
      <c r="Y13" s="19">
        <f t="shared" si="9"/>
        <v>148</v>
      </c>
      <c r="Z13" s="36"/>
      <c r="AB13" s="33"/>
    </row>
    <row r="14" spans="1:48" ht="31.5">
      <c r="A14" s="321"/>
      <c r="B14" s="344" t="s">
        <v>181</v>
      </c>
      <c r="C14" s="346" t="s">
        <v>62</v>
      </c>
      <c r="D14" s="77">
        <v>2.476273148148148E-3</v>
      </c>
      <c r="E14" s="334">
        <v>20</v>
      </c>
      <c r="F14" s="334"/>
      <c r="G14" s="334">
        <v>20</v>
      </c>
      <c r="H14" s="334"/>
      <c r="I14" s="334"/>
      <c r="J14" s="334">
        <v>50</v>
      </c>
      <c r="K14" s="334"/>
      <c r="L14" s="334"/>
      <c r="M14" s="334">
        <f t="shared" si="0"/>
        <v>90</v>
      </c>
      <c r="N14" s="334">
        <f t="shared" si="1"/>
        <v>90</v>
      </c>
      <c r="O14" s="27">
        <f t="shared" si="2"/>
        <v>3.5185185185185185E-3</v>
      </c>
      <c r="P14" s="340"/>
      <c r="Q14" s="313">
        <f t="shared" si="3"/>
        <v>300.99009900990097</v>
      </c>
      <c r="R14" s="31"/>
      <c r="S14" s="19"/>
      <c r="T14" s="19">
        <f t="shared" si="4"/>
        <v>3</v>
      </c>
      <c r="U14" s="32">
        <f t="shared" si="5"/>
        <v>34</v>
      </c>
      <c r="V14" s="19">
        <f t="shared" si="6"/>
        <v>90</v>
      </c>
      <c r="W14" s="19">
        <f t="shared" si="7"/>
        <v>304</v>
      </c>
      <c r="X14" s="27">
        <f t="shared" si="8"/>
        <v>3.5185185185185185E-3</v>
      </c>
      <c r="Y14" s="19">
        <f t="shared" si="9"/>
        <v>304</v>
      </c>
      <c r="Z14" s="36"/>
    </row>
    <row r="15" spans="1:48" ht="31.5">
      <c r="A15" s="321"/>
      <c r="B15" s="344" t="s">
        <v>231</v>
      </c>
      <c r="C15" s="346" t="s">
        <v>69</v>
      </c>
      <c r="D15" s="77">
        <v>2.0711805555555557E-3</v>
      </c>
      <c r="E15" s="334">
        <v>20</v>
      </c>
      <c r="F15" s="334">
        <v>5</v>
      </c>
      <c r="G15" s="334">
        <v>5</v>
      </c>
      <c r="H15" s="334"/>
      <c r="I15" s="334">
        <v>5</v>
      </c>
      <c r="J15" s="334">
        <v>5</v>
      </c>
      <c r="K15" s="334"/>
      <c r="L15" s="334"/>
      <c r="M15" s="334">
        <f t="shared" si="0"/>
        <v>40</v>
      </c>
      <c r="N15" s="334">
        <f t="shared" si="1"/>
        <v>40</v>
      </c>
      <c r="O15" s="27">
        <f t="shared" si="2"/>
        <v>2.5347222222222221E-3</v>
      </c>
      <c r="P15" s="340"/>
      <c r="Q15" s="313">
        <f t="shared" si="3"/>
        <v>216.83168316831686</v>
      </c>
      <c r="R15" s="31"/>
      <c r="S15" s="19"/>
      <c r="T15" s="19">
        <f t="shared" si="4"/>
        <v>2</v>
      </c>
      <c r="U15" s="32">
        <f t="shared" si="5"/>
        <v>59</v>
      </c>
      <c r="V15" s="19">
        <f t="shared" si="6"/>
        <v>40</v>
      </c>
      <c r="W15" s="19">
        <f t="shared" si="7"/>
        <v>219</v>
      </c>
      <c r="X15" s="27">
        <f t="shared" si="8"/>
        <v>2.5347222222222221E-3</v>
      </c>
      <c r="Y15" s="19">
        <f t="shared" si="9"/>
        <v>219</v>
      </c>
      <c r="Z15" s="38"/>
      <c r="AB15" s="29"/>
    </row>
    <row r="16" spans="1:48" s="34" customFormat="1" ht="31.5">
      <c r="A16" s="321"/>
      <c r="B16" s="344" t="s">
        <v>237</v>
      </c>
      <c r="C16" s="346" t="s">
        <v>66</v>
      </c>
      <c r="D16" s="77">
        <v>1.7171296296296294E-3</v>
      </c>
      <c r="E16" s="334">
        <v>5</v>
      </c>
      <c r="F16" s="334"/>
      <c r="G16" s="334">
        <v>50</v>
      </c>
      <c r="H16" s="334"/>
      <c r="I16" s="334">
        <v>5</v>
      </c>
      <c r="J16" s="334"/>
      <c r="K16" s="334"/>
      <c r="L16" s="334"/>
      <c r="M16" s="334">
        <f t="shared" si="0"/>
        <v>60</v>
      </c>
      <c r="N16" s="334">
        <f t="shared" si="1"/>
        <v>60</v>
      </c>
      <c r="O16" s="27">
        <f t="shared" si="2"/>
        <v>2.4074074074074076E-3</v>
      </c>
      <c r="P16" s="340"/>
      <c r="Q16" s="313">
        <f t="shared" si="3"/>
        <v>205.94059405940595</v>
      </c>
      <c r="R16" s="31"/>
      <c r="S16" s="19"/>
      <c r="T16" s="19">
        <f t="shared" si="4"/>
        <v>2</v>
      </c>
      <c r="U16" s="32">
        <f t="shared" si="5"/>
        <v>28</v>
      </c>
      <c r="V16" s="19">
        <f t="shared" si="6"/>
        <v>60</v>
      </c>
      <c r="W16" s="19">
        <f t="shared" si="7"/>
        <v>208</v>
      </c>
      <c r="X16" s="27">
        <f t="shared" si="8"/>
        <v>2.4074074074074076E-3</v>
      </c>
      <c r="Y16" s="19">
        <f t="shared" si="9"/>
        <v>208</v>
      </c>
      <c r="Z16" s="36"/>
      <c r="AA16" s="19"/>
      <c r="AB16" s="2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</row>
    <row r="17" spans="1:48" s="43" customFormat="1" ht="31.5">
      <c r="A17" s="321"/>
      <c r="B17" s="344" t="s">
        <v>219</v>
      </c>
      <c r="C17" s="346" t="s">
        <v>70</v>
      </c>
      <c r="D17" s="77">
        <v>2.2480324074074074E-3</v>
      </c>
      <c r="E17" s="334">
        <v>50</v>
      </c>
      <c r="F17" s="334"/>
      <c r="G17" s="334">
        <v>5</v>
      </c>
      <c r="H17" s="334">
        <v>5</v>
      </c>
      <c r="I17" s="334"/>
      <c r="J17" s="334"/>
      <c r="K17" s="334"/>
      <c r="L17" s="334"/>
      <c r="M17" s="334">
        <f t="shared" si="0"/>
        <v>60</v>
      </c>
      <c r="N17" s="334">
        <f t="shared" si="1"/>
        <v>60</v>
      </c>
      <c r="O17" s="27">
        <f t="shared" si="2"/>
        <v>2.9398148148148148E-3</v>
      </c>
      <c r="P17" s="340"/>
      <c r="Q17" s="313">
        <f t="shared" si="3"/>
        <v>251.48514851485149</v>
      </c>
      <c r="R17" s="35"/>
      <c r="S17" s="19"/>
      <c r="T17" s="19">
        <f t="shared" si="4"/>
        <v>3</v>
      </c>
      <c r="U17" s="32">
        <f t="shared" si="5"/>
        <v>14</v>
      </c>
      <c r="V17" s="19">
        <f t="shared" si="6"/>
        <v>60</v>
      </c>
      <c r="W17" s="19">
        <f t="shared" si="7"/>
        <v>254</v>
      </c>
      <c r="X17" s="27">
        <f t="shared" si="8"/>
        <v>2.9398148148148148E-3</v>
      </c>
      <c r="Y17" s="19">
        <f t="shared" si="9"/>
        <v>254</v>
      </c>
      <c r="Z17" s="36"/>
      <c r="AA17" s="19"/>
      <c r="AB17" s="41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</row>
    <row r="18" spans="1:48" s="44" customFormat="1" ht="31.5">
      <c r="A18" s="321"/>
      <c r="B18" s="344" t="s">
        <v>114</v>
      </c>
      <c r="C18" s="346" t="s">
        <v>60</v>
      </c>
      <c r="D18" s="77">
        <v>1.0497685185185187E-3</v>
      </c>
      <c r="E18" s="334">
        <v>5</v>
      </c>
      <c r="F18" s="334"/>
      <c r="G18" s="334"/>
      <c r="H18" s="334"/>
      <c r="I18" s="334">
        <v>5</v>
      </c>
      <c r="J18" s="334"/>
      <c r="K18" s="334"/>
      <c r="L18" s="334"/>
      <c r="M18" s="334">
        <f t="shared" si="0"/>
        <v>10</v>
      </c>
      <c r="N18" s="334">
        <f t="shared" si="1"/>
        <v>10</v>
      </c>
      <c r="O18" s="27">
        <f t="shared" si="2"/>
        <v>1.1689814814814816E-3</v>
      </c>
      <c r="P18" s="340"/>
      <c r="Q18" s="313">
        <f t="shared" si="3"/>
        <v>100</v>
      </c>
      <c r="R18" s="35"/>
      <c r="S18" s="19"/>
      <c r="T18" s="19">
        <f t="shared" si="4"/>
        <v>1</v>
      </c>
      <c r="U18" s="32">
        <f t="shared" si="5"/>
        <v>31</v>
      </c>
      <c r="V18" s="19">
        <f t="shared" si="6"/>
        <v>10</v>
      </c>
      <c r="W18" s="19">
        <f t="shared" si="7"/>
        <v>101</v>
      </c>
      <c r="X18" s="27">
        <f t="shared" si="8"/>
        <v>1.1689814814814816E-3</v>
      </c>
      <c r="Y18" s="19">
        <f t="shared" si="9"/>
        <v>101</v>
      </c>
      <c r="Z18" s="36"/>
      <c r="AA18" s="19"/>
      <c r="AB18" s="41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</row>
    <row r="19" spans="1:48" ht="13.5" customHeight="1">
      <c r="A19" s="325"/>
      <c r="B19" s="45"/>
      <c r="C19" s="45"/>
      <c r="D19" s="300"/>
      <c r="E19" s="301"/>
      <c r="F19" s="301"/>
      <c r="G19" s="301"/>
      <c r="H19" s="301"/>
      <c r="I19" s="301"/>
      <c r="J19" s="301"/>
      <c r="K19" s="301"/>
      <c r="L19" s="301"/>
      <c r="M19" s="301"/>
      <c r="N19" s="301"/>
      <c r="O19" s="302"/>
      <c r="P19" s="303"/>
      <c r="Q19" s="302"/>
      <c r="R19" s="35"/>
    </row>
    <row r="20" spans="1:48" ht="13.5" customHeight="1">
      <c r="A20" s="323"/>
      <c r="B20" s="122" t="s">
        <v>39</v>
      </c>
      <c r="C20" s="21"/>
      <c r="D20" s="304"/>
      <c r="E20" s="305"/>
      <c r="F20" s="305"/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</row>
    <row r="21" spans="1:48" ht="18.75" customHeight="1">
      <c r="A21" s="398"/>
      <c r="B21" s="400" t="s">
        <v>13</v>
      </c>
      <c r="C21" s="400" t="s">
        <v>0</v>
      </c>
      <c r="D21" s="402" t="s">
        <v>14</v>
      </c>
      <c r="E21" s="404" t="s">
        <v>37</v>
      </c>
      <c r="F21" s="405"/>
      <c r="G21" s="405"/>
      <c r="H21" s="405"/>
      <c r="I21" s="405"/>
      <c r="J21" s="405"/>
      <c r="K21" s="405"/>
      <c r="L21" s="406"/>
      <c r="M21" s="407" t="s">
        <v>36</v>
      </c>
      <c r="N21" s="408"/>
      <c r="O21" s="419" t="s">
        <v>3</v>
      </c>
      <c r="P21" s="421" t="s">
        <v>1</v>
      </c>
      <c r="Q21" s="413" t="s">
        <v>4</v>
      </c>
      <c r="R21" s="24" t="s">
        <v>22</v>
      </c>
      <c r="S21" s="25" t="s">
        <v>23</v>
      </c>
      <c r="T21" s="19"/>
      <c r="U21" s="19"/>
      <c r="V21" s="19"/>
      <c r="W21" s="19">
        <f>MAX($Q$8:$Q$18)*1.3</f>
        <v>435.04950495049502</v>
      </c>
      <c r="X21" s="26">
        <f>MIN(X24:X34)</f>
        <v>1.1689814814814816E-3</v>
      </c>
      <c r="Y21" s="27"/>
    </row>
    <row r="22" spans="1:48" ht="16.149999999999999" customHeight="1">
      <c r="A22" s="399"/>
      <c r="B22" s="401"/>
      <c r="C22" s="401"/>
      <c r="D22" s="403"/>
      <c r="E22" s="129">
        <v>1</v>
      </c>
      <c r="F22" s="129">
        <v>2</v>
      </c>
      <c r="G22" s="129">
        <v>3</v>
      </c>
      <c r="H22" s="129">
        <v>4</v>
      </c>
      <c r="I22" s="129">
        <v>5</v>
      </c>
      <c r="J22" s="129">
        <v>6</v>
      </c>
      <c r="K22" s="129">
        <v>7</v>
      </c>
      <c r="L22" s="129">
        <v>8</v>
      </c>
      <c r="M22" s="130" t="s">
        <v>24</v>
      </c>
      <c r="N22" s="130" t="s">
        <v>25</v>
      </c>
      <c r="O22" s="420"/>
      <c r="P22" s="422"/>
      <c r="Q22" s="414"/>
      <c r="R22" s="29"/>
      <c r="S22" s="19"/>
      <c r="T22" s="19" t="s">
        <v>26</v>
      </c>
      <c r="U22" s="19" t="s">
        <v>27</v>
      </c>
      <c r="V22" s="19" t="s">
        <v>28</v>
      </c>
      <c r="W22" s="19" t="s">
        <v>29</v>
      </c>
      <c r="X22" s="19" t="s">
        <v>30</v>
      </c>
      <c r="Y22" s="19" t="s">
        <v>31</v>
      </c>
    </row>
    <row r="23" spans="1:48" ht="9.6" customHeight="1">
      <c r="A23" s="326"/>
      <c r="B23" s="71"/>
      <c r="C23" s="63"/>
      <c r="D23" s="306"/>
      <c r="E23" s="307"/>
      <c r="F23" s="307"/>
      <c r="G23" s="307"/>
      <c r="H23" s="307"/>
      <c r="I23" s="307"/>
      <c r="J23" s="307"/>
      <c r="K23" s="307"/>
      <c r="L23" s="308"/>
      <c r="M23" s="309"/>
      <c r="N23" s="309"/>
      <c r="O23" s="310"/>
      <c r="P23" s="311"/>
      <c r="Q23" s="312"/>
      <c r="R23" s="29"/>
      <c r="S23" s="19"/>
      <c r="T23" s="19"/>
      <c r="U23" s="19"/>
      <c r="V23" s="19"/>
      <c r="W23" s="19"/>
      <c r="X23" s="19"/>
      <c r="Y23" s="19"/>
    </row>
    <row r="24" spans="1:48" s="53" customFormat="1" ht="31.5">
      <c r="A24" s="321"/>
      <c r="B24" s="344" t="s">
        <v>216</v>
      </c>
      <c r="C24" s="345" t="s">
        <v>67</v>
      </c>
      <c r="D24" s="77">
        <v>1.6041666666666667E-3</v>
      </c>
      <c r="E24" s="334">
        <v>5</v>
      </c>
      <c r="F24" s="334">
        <v>5</v>
      </c>
      <c r="G24" s="334">
        <v>5</v>
      </c>
      <c r="H24" s="334"/>
      <c r="I24" s="334"/>
      <c r="J24" s="334">
        <v>5</v>
      </c>
      <c r="K24" s="334"/>
      <c r="L24" s="334"/>
      <c r="M24" s="334">
        <f t="shared" ref="M24:M34" si="10">SUM(E24:L24)</f>
        <v>20</v>
      </c>
      <c r="N24" s="334">
        <f t="shared" ref="N24:N34" si="11">SUM(E24:L24)</f>
        <v>20</v>
      </c>
      <c r="O24" s="27">
        <f t="shared" ref="O24:O34" si="12">W24/86400</f>
        <v>1.8402777777777777E-3</v>
      </c>
      <c r="P24" s="340"/>
      <c r="Q24" s="313">
        <f t="shared" ref="Q24:Q34" si="13">IF(S24="",Y24/MIN($Y$8:$Y$18)*100,"в\к")</f>
        <v>157.42574257425744</v>
      </c>
      <c r="R24" s="31"/>
      <c r="S24" s="19"/>
      <c r="T24" s="19">
        <f t="shared" ref="T24:T34" si="14">MINUTE(D24)</f>
        <v>2</v>
      </c>
      <c r="U24" s="32">
        <f t="shared" ref="U24:U34" si="15">SECOND(D24)</f>
        <v>19</v>
      </c>
      <c r="V24" s="19">
        <f>N24</f>
        <v>20</v>
      </c>
      <c r="W24" s="19">
        <f t="shared" ref="W24:W34" si="16">T24*60+U24+V24</f>
        <v>159</v>
      </c>
      <c r="X24" s="27">
        <f t="shared" ref="X24:X34" si="17">IF(S24="",O24,"")</f>
        <v>1.8402777777777777E-3</v>
      </c>
      <c r="Y24" s="19">
        <f t="shared" ref="Y24:Y34" si="18">IF(S24="",W24,"")</f>
        <v>159</v>
      </c>
    </row>
    <row r="25" spans="1:48" ht="31.5">
      <c r="A25" s="321"/>
      <c r="B25" s="344" t="s">
        <v>284</v>
      </c>
      <c r="C25" s="346" t="s">
        <v>63</v>
      </c>
      <c r="D25" s="77">
        <v>1.7344907407407407E-3</v>
      </c>
      <c r="E25" s="334">
        <v>20</v>
      </c>
      <c r="F25" s="334">
        <v>50</v>
      </c>
      <c r="G25" s="334">
        <v>20</v>
      </c>
      <c r="H25" s="334">
        <v>50</v>
      </c>
      <c r="I25" s="334">
        <v>50</v>
      </c>
      <c r="J25" s="334">
        <v>50</v>
      </c>
      <c r="K25" s="334"/>
      <c r="L25" s="334"/>
      <c r="M25" s="334">
        <f t="shared" si="10"/>
        <v>240</v>
      </c>
      <c r="N25" s="334">
        <f t="shared" si="11"/>
        <v>240</v>
      </c>
      <c r="O25" s="27">
        <f t="shared" si="12"/>
        <v>4.5138888888888885E-3</v>
      </c>
      <c r="P25" s="340"/>
      <c r="Q25" s="313">
        <f t="shared" si="13"/>
        <v>386.13861386138615</v>
      </c>
      <c r="R25" s="35"/>
      <c r="S25" s="19"/>
      <c r="T25" s="19">
        <f t="shared" si="14"/>
        <v>2</v>
      </c>
      <c r="U25" s="32">
        <f t="shared" si="15"/>
        <v>30</v>
      </c>
      <c r="V25" s="19">
        <f t="shared" ref="V25:V34" si="19">N25</f>
        <v>240</v>
      </c>
      <c r="W25" s="19">
        <f t="shared" si="16"/>
        <v>390</v>
      </c>
      <c r="X25" s="27">
        <f t="shared" si="17"/>
        <v>4.5138888888888885E-3</v>
      </c>
      <c r="Y25" s="19">
        <f t="shared" si="18"/>
        <v>390</v>
      </c>
    </row>
    <row r="26" spans="1:48" ht="47.25">
      <c r="A26" s="321"/>
      <c r="B26" s="344" t="s">
        <v>285</v>
      </c>
      <c r="C26" s="346" t="s">
        <v>61</v>
      </c>
      <c r="D26" s="77">
        <v>1.1774305555555555E-3</v>
      </c>
      <c r="E26" s="334"/>
      <c r="F26" s="334"/>
      <c r="G26" s="334">
        <v>5</v>
      </c>
      <c r="H26" s="334"/>
      <c r="I26" s="334">
        <v>5</v>
      </c>
      <c r="J26" s="334"/>
      <c r="K26" s="334"/>
      <c r="L26" s="334"/>
      <c r="M26" s="334">
        <f t="shared" si="10"/>
        <v>10</v>
      </c>
      <c r="N26" s="334">
        <f t="shared" si="11"/>
        <v>10</v>
      </c>
      <c r="O26" s="27">
        <f t="shared" si="12"/>
        <v>1.2962962962962963E-3</v>
      </c>
      <c r="P26" s="340"/>
      <c r="Q26" s="313">
        <f t="shared" si="13"/>
        <v>110.8910891089109</v>
      </c>
      <c r="R26" s="31"/>
      <c r="S26" s="19"/>
      <c r="T26" s="19">
        <f t="shared" si="14"/>
        <v>1</v>
      </c>
      <c r="U26" s="32">
        <f t="shared" si="15"/>
        <v>42</v>
      </c>
      <c r="V26" s="19">
        <f t="shared" si="19"/>
        <v>10</v>
      </c>
      <c r="W26" s="19">
        <f t="shared" si="16"/>
        <v>112</v>
      </c>
      <c r="X26" s="27">
        <f t="shared" si="17"/>
        <v>1.2962962962962963E-3</v>
      </c>
      <c r="Y26" s="19">
        <f t="shared" si="18"/>
        <v>112</v>
      </c>
    </row>
    <row r="27" spans="1:48" ht="31.5">
      <c r="A27" s="321"/>
      <c r="B27" s="344" t="s">
        <v>186</v>
      </c>
      <c r="C27" s="346" t="s">
        <v>68</v>
      </c>
      <c r="D27" s="77">
        <v>2.0851851851851851E-3</v>
      </c>
      <c r="E27" s="334"/>
      <c r="F27" s="334">
        <v>5</v>
      </c>
      <c r="G27" s="334">
        <v>5</v>
      </c>
      <c r="H27" s="334"/>
      <c r="I27" s="334">
        <v>50</v>
      </c>
      <c r="J27" s="334">
        <v>50</v>
      </c>
      <c r="K27" s="334"/>
      <c r="L27" s="334"/>
      <c r="M27" s="334">
        <f t="shared" si="10"/>
        <v>110</v>
      </c>
      <c r="N27" s="334">
        <f t="shared" si="11"/>
        <v>110</v>
      </c>
      <c r="O27" s="27">
        <f t="shared" si="12"/>
        <v>3.3564814814814816E-3</v>
      </c>
      <c r="P27" s="340"/>
      <c r="Q27" s="313">
        <f t="shared" si="13"/>
        <v>287.12871287128712</v>
      </c>
      <c r="R27" s="31"/>
      <c r="S27" s="19"/>
      <c r="T27" s="19">
        <f t="shared" si="14"/>
        <v>3</v>
      </c>
      <c r="U27" s="32">
        <f t="shared" si="15"/>
        <v>0</v>
      </c>
      <c r="V27" s="19">
        <f t="shared" si="19"/>
        <v>110</v>
      </c>
      <c r="W27" s="19">
        <f t="shared" si="16"/>
        <v>290</v>
      </c>
      <c r="X27" s="27">
        <f t="shared" si="17"/>
        <v>3.3564814814814816E-3</v>
      </c>
      <c r="Y27" s="19">
        <f t="shared" si="18"/>
        <v>290</v>
      </c>
    </row>
    <row r="28" spans="1:48" ht="31.5">
      <c r="A28" s="321"/>
      <c r="B28" s="344" t="s">
        <v>234</v>
      </c>
      <c r="C28" s="346" t="s">
        <v>65</v>
      </c>
      <c r="D28" s="77">
        <v>1.4541666666666668E-3</v>
      </c>
      <c r="E28" s="334">
        <v>5</v>
      </c>
      <c r="F28" s="334"/>
      <c r="G28" s="334"/>
      <c r="H28" s="334"/>
      <c r="I28" s="334"/>
      <c r="J28" s="334"/>
      <c r="K28" s="334"/>
      <c r="L28" s="334"/>
      <c r="M28" s="340">
        <f t="shared" si="10"/>
        <v>5</v>
      </c>
      <c r="N28" s="334">
        <f t="shared" si="11"/>
        <v>5</v>
      </c>
      <c r="O28" s="27">
        <f t="shared" si="12"/>
        <v>1.5162037037037036E-3</v>
      </c>
      <c r="P28" s="340"/>
      <c r="Q28" s="313">
        <f t="shared" si="13"/>
        <v>129.70297029702971</v>
      </c>
      <c r="R28" s="31"/>
      <c r="S28" s="19"/>
      <c r="T28" s="19">
        <f t="shared" si="14"/>
        <v>2</v>
      </c>
      <c r="U28" s="32">
        <f t="shared" si="15"/>
        <v>6</v>
      </c>
      <c r="V28" s="19">
        <f t="shared" si="19"/>
        <v>5</v>
      </c>
      <c r="W28" s="19">
        <f t="shared" si="16"/>
        <v>131</v>
      </c>
      <c r="X28" s="27">
        <f t="shared" si="17"/>
        <v>1.5162037037037036E-3</v>
      </c>
      <c r="Y28" s="19">
        <f t="shared" si="18"/>
        <v>131</v>
      </c>
    </row>
    <row r="29" spans="1:48" ht="31.5">
      <c r="A29" s="321"/>
      <c r="B29" s="344" t="s">
        <v>124</v>
      </c>
      <c r="C29" s="346" t="s">
        <v>64</v>
      </c>
      <c r="D29" s="77">
        <v>1.6100694444444446E-3</v>
      </c>
      <c r="E29" s="334">
        <v>5</v>
      </c>
      <c r="F29" s="334"/>
      <c r="G29" s="334">
        <v>5</v>
      </c>
      <c r="H29" s="334"/>
      <c r="I29" s="334"/>
      <c r="J29" s="334"/>
      <c r="K29" s="334"/>
      <c r="L29" s="334"/>
      <c r="M29" s="334">
        <f t="shared" si="10"/>
        <v>10</v>
      </c>
      <c r="N29" s="334">
        <f t="shared" si="11"/>
        <v>10</v>
      </c>
      <c r="O29" s="27">
        <f t="shared" si="12"/>
        <v>1.724537037037037E-3</v>
      </c>
      <c r="P29" s="340"/>
      <c r="Q29" s="313">
        <f t="shared" si="13"/>
        <v>147.52475247524751</v>
      </c>
      <c r="R29" s="31"/>
      <c r="S29" s="19"/>
      <c r="T29" s="19">
        <f t="shared" si="14"/>
        <v>2</v>
      </c>
      <c r="U29" s="32">
        <f t="shared" si="15"/>
        <v>19</v>
      </c>
      <c r="V29" s="19">
        <f t="shared" si="19"/>
        <v>10</v>
      </c>
      <c r="W29" s="19">
        <f t="shared" si="16"/>
        <v>149</v>
      </c>
      <c r="X29" s="27">
        <f t="shared" si="17"/>
        <v>1.724537037037037E-3</v>
      </c>
      <c r="Y29" s="19">
        <f t="shared" si="18"/>
        <v>149</v>
      </c>
    </row>
    <row r="30" spans="1:48" ht="31.5">
      <c r="A30" s="321"/>
      <c r="B30" s="344" t="s">
        <v>286</v>
      </c>
      <c r="C30" s="346" t="s">
        <v>62</v>
      </c>
      <c r="D30" s="77">
        <v>1.9355324074074075E-3</v>
      </c>
      <c r="E30" s="334">
        <v>20</v>
      </c>
      <c r="F30" s="334">
        <v>5</v>
      </c>
      <c r="G30" s="334"/>
      <c r="H30" s="334">
        <v>5</v>
      </c>
      <c r="I30" s="334">
        <v>5</v>
      </c>
      <c r="J30" s="334"/>
      <c r="K30" s="334"/>
      <c r="L30" s="334"/>
      <c r="M30" s="334">
        <f t="shared" si="10"/>
        <v>35</v>
      </c>
      <c r="N30" s="334">
        <f t="shared" si="11"/>
        <v>35</v>
      </c>
      <c r="O30" s="27">
        <f t="shared" si="12"/>
        <v>2.3379629629629631E-3</v>
      </c>
      <c r="P30" s="340"/>
      <c r="Q30" s="313">
        <f t="shared" si="13"/>
        <v>200</v>
      </c>
      <c r="R30" s="35"/>
      <c r="S30" s="19"/>
      <c r="T30" s="19">
        <f t="shared" si="14"/>
        <v>2</v>
      </c>
      <c r="U30" s="32">
        <f t="shared" si="15"/>
        <v>47</v>
      </c>
      <c r="V30" s="19">
        <f t="shared" si="19"/>
        <v>35</v>
      </c>
      <c r="W30" s="19">
        <f t="shared" si="16"/>
        <v>202</v>
      </c>
      <c r="X30" s="27">
        <f t="shared" si="17"/>
        <v>2.3379629629629631E-3</v>
      </c>
      <c r="Y30" s="19">
        <f t="shared" si="18"/>
        <v>202</v>
      </c>
    </row>
    <row r="31" spans="1:48" ht="31.5">
      <c r="A31" s="321"/>
      <c r="B31" s="344" t="s">
        <v>230</v>
      </c>
      <c r="C31" s="346" t="s">
        <v>69</v>
      </c>
      <c r="D31" s="77">
        <v>2.0824074074074074E-3</v>
      </c>
      <c r="E31" s="334"/>
      <c r="F31" s="334">
        <v>5</v>
      </c>
      <c r="G31" s="334"/>
      <c r="H31" s="334"/>
      <c r="I31" s="334"/>
      <c r="J31" s="334"/>
      <c r="K31" s="334"/>
      <c r="L31" s="334"/>
      <c r="M31" s="334">
        <f t="shared" si="10"/>
        <v>5</v>
      </c>
      <c r="N31" s="334">
        <f t="shared" si="11"/>
        <v>5</v>
      </c>
      <c r="O31" s="27">
        <f t="shared" si="12"/>
        <v>2.1412037037037038E-3</v>
      </c>
      <c r="P31" s="340"/>
      <c r="Q31" s="313">
        <f t="shared" si="13"/>
        <v>183.16831683168317</v>
      </c>
      <c r="R31" s="31"/>
      <c r="S31" s="19"/>
      <c r="T31" s="19">
        <f t="shared" si="14"/>
        <v>3</v>
      </c>
      <c r="U31" s="32">
        <f t="shared" si="15"/>
        <v>0</v>
      </c>
      <c r="V31" s="19">
        <f t="shared" si="19"/>
        <v>5</v>
      </c>
      <c r="W31" s="19">
        <f t="shared" si="16"/>
        <v>185</v>
      </c>
      <c r="X31" s="27">
        <f t="shared" si="17"/>
        <v>2.1412037037037038E-3</v>
      </c>
      <c r="Y31" s="19">
        <f t="shared" si="18"/>
        <v>185</v>
      </c>
    </row>
    <row r="32" spans="1:48" ht="31.5">
      <c r="A32" s="321"/>
      <c r="B32" s="344" t="s">
        <v>238</v>
      </c>
      <c r="C32" s="346" t="s">
        <v>66</v>
      </c>
      <c r="D32" s="77">
        <v>1.7745370370370371E-3</v>
      </c>
      <c r="E32" s="334">
        <v>20</v>
      </c>
      <c r="F32" s="334">
        <v>5</v>
      </c>
      <c r="G32" s="334">
        <v>20</v>
      </c>
      <c r="H32" s="334"/>
      <c r="I32" s="334"/>
      <c r="J32" s="334">
        <v>5</v>
      </c>
      <c r="K32" s="334"/>
      <c r="L32" s="334"/>
      <c r="M32" s="334">
        <f t="shared" si="10"/>
        <v>50</v>
      </c>
      <c r="N32" s="334">
        <f t="shared" si="11"/>
        <v>50</v>
      </c>
      <c r="O32" s="27">
        <f t="shared" si="12"/>
        <v>2.3495370370370371E-3</v>
      </c>
      <c r="P32" s="340"/>
      <c r="Q32" s="313">
        <f t="shared" si="13"/>
        <v>200.990099009901</v>
      </c>
      <c r="R32" s="35"/>
      <c r="S32" s="19"/>
      <c r="T32" s="19">
        <f t="shared" si="14"/>
        <v>2</v>
      </c>
      <c r="U32" s="32">
        <f t="shared" si="15"/>
        <v>33</v>
      </c>
      <c r="V32" s="19">
        <f t="shared" si="19"/>
        <v>50</v>
      </c>
      <c r="W32" s="19">
        <f t="shared" si="16"/>
        <v>203</v>
      </c>
      <c r="X32" s="27">
        <f t="shared" si="17"/>
        <v>2.3495370370370371E-3</v>
      </c>
      <c r="Y32" s="19">
        <f t="shared" si="18"/>
        <v>203</v>
      </c>
    </row>
    <row r="33" spans="1:25" ht="31.5">
      <c r="A33" s="321"/>
      <c r="B33" s="344" t="s">
        <v>220</v>
      </c>
      <c r="C33" s="346" t="s">
        <v>70</v>
      </c>
      <c r="D33" s="77">
        <v>1.4038194444444445E-3</v>
      </c>
      <c r="E33" s="334"/>
      <c r="F33" s="334"/>
      <c r="G33" s="334">
        <v>20</v>
      </c>
      <c r="H33" s="334"/>
      <c r="I33" s="334"/>
      <c r="J33" s="334">
        <v>5</v>
      </c>
      <c r="K33" s="334"/>
      <c r="L33" s="334"/>
      <c r="M33" s="334">
        <f t="shared" si="10"/>
        <v>25</v>
      </c>
      <c r="N33" s="334">
        <f t="shared" si="11"/>
        <v>25</v>
      </c>
      <c r="O33" s="27">
        <f t="shared" si="12"/>
        <v>1.6898148148148148E-3</v>
      </c>
      <c r="P33" s="340"/>
      <c r="Q33" s="313">
        <f t="shared" si="13"/>
        <v>144.55445544554456</v>
      </c>
      <c r="R33" s="31"/>
      <c r="S33" s="19"/>
      <c r="T33" s="19">
        <f t="shared" si="14"/>
        <v>2</v>
      </c>
      <c r="U33" s="32">
        <f t="shared" si="15"/>
        <v>1</v>
      </c>
      <c r="V33" s="19">
        <f t="shared" si="19"/>
        <v>25</v>
      </c>
      <c r="W33" s="19">
        <f t="shared" si="16"/>
        <v>146</v>
      </c>
      <c r="X33" s="27">
        <f t="shared" si="17"/>
        <v>1.6898148148148148E-3</v>
      </c>
      <c r="Y33" s="19">
        <f t="shared" si="18"/>
        <v>146</v>
      </c>
    </row>
    <row r="34" spans="1:25" ht="31.5">
      <c r="A34" s="321"/>
      <c r="B34" s="344" t="s">
        <v>115</v>
      </c>
      <c r="C34" s="346" t="s">
        <v>60</v>
      </c>
      <c r="D34" s="77">
        <v>1.1069444444444445E-3</v>
      </c>
      <c r="E34" s="334"/>
      <c r="F34" s="334">
        <v>5</v>
      </c>
      <c r="G34" s="334"/>
      <c r="H34" s="334"/>
      <c r="I34" s="334"/>
      <c r="J34" s="334"/>
      <c r="K34" s="334"/>
      <c r="L34" s="334"/>
      <c r="M34" s="334">
        <f t="shared" si="10"/>
        <v>5</v>
      </c>
      <c r="N34" s="334">
        <f t="shared" si="11"/>
        <v>5</v>
      </c>
      <c r="O34" s="27">
        <f t="shared" si="12"/>
        <v>1.1689814814814816E-3</v>
      </c>
      <c r="P34" s="340"/>
      <c r="Q34" s="313">
        <f t="shared" si="13"/>
        <v>100</v>
      </c>
      <c r="R34" s="35"/>
      <c r="S34" s="19"/>
      <c r="T34" s="19">
        <f t="shared" si="14"/>
        <v>1</v>
      </c>
      <c r="U34" s="32">
        <f t="shared" si="15"/>
        <v>36</v>
      </c>
      <c r="V34" s="19">
        <f t="shared" si="19"/>
        <v>5</v>
      </c>
      <c r="W34" s="19">
        <f t="shared" si="16"/>
        <v>101</v>
      </c>
      <c r="X34" s="27">
        <f t="shared" si="17"/>
        <v>1.1689814814814816E-3</v>
      </c>
      <c r="Y34" s="19">
        <f t="shared" si="18"/>
        <v>101</v>
      </c>
    </row>
    <row r="35" spans="1:25">
      <c r="D35" s="314"/>
      <c r="E35" s="314"/>
      <c r="F35" s="314"/>
      <c r="G35" s="314"/>
      <c r="H35" s="314"/>
      <c r="I35" s="314"/>
      <c r="J35" s="314"/>
      <c r="K35" s="314"/>
      <c r="L35" s="314"/>
      <c r="M35" s="314"/>
      <c r="N35" s="314"/>
      <c r="O35" s="314"/>
      <c r="P35" s="314"/>
      <c r="Q35" s="314"/>
    </row>
    <row r="36" spans="1:25">
      <c r="B36" s="50" t="s">
        <v>32</v>
      </c>
      <c r="C36" s="50" t="s">
        <v>49</v>
      </c>
      <c r="D36" s="314"/>
      <c r="E36" s="418" t="s">
        <v>50</v>
      </c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314"/>
      <c r="Q36" s="314"/>
    </row>
    <row r="37" spans="1:25">
      <c r="D37" s="314"/>
      <c r="E37" s="314"/>
      <c r="F37" s="314"/>
      <c r="G37" s="314"/>
      <c r="H37" s="314"/>
      <c r="I37" s="314"/>
      <c r="J37" s="314"/>
      <c r="K37" s="314"/>
      <c r="L37" s="314"/>
      <c r="M37" s="314"/>
      <c r="N37" s="314"/>
      <c r="O37" s="314"/>
      <c r="P37" s="314"/>
      <c r="Q37" s="314"/>
    </row>
    <row r="38" spans="1:25">
      <c r="B38" s="416" t="s">
        <v>283</v>
      </c>
      <c r="C38" s="416"/>
      <c r="D38" s="416"/>
      <c r="E38" s="416"/>
      <c r="F38" s="416"/>
      <c r="G38" s="416"/>
      <c r="H38" s="416"/>
      <c r="I38" s="416"/>
      <c r="J38" s="416"/>
      <c r="K38" s="416"/>
      <c r="L38" s="416"/>
      <c r="M38" s="314"/>
      <c r="N38" s="314"/>
      <c r="O38" s="314"/>
      <c r="P38" s="314"/>
      <c r="Q38" s="314"/>
    </row>
    <row r="39" spans="1:25"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</row>
    <row r="40" spans="1:25">
      <c r="D40" s="314"/>
      <c r="E40" s="314"/>
      <c r="F40" s="314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</row>
    <row r="41" spans="1:25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5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2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2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25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25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25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T47" s="397"/>
      <c r="U47" s="91"/>
      <c r="V47" s="91"/>
      <c r="W47" s="91"/>
      <c r="X47" s="92"/>
      <c r="Y47" s="74"/>
    </row>
    <row r="48" spans="1: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T48" s="397"/>
      <c r="U48" s="91"/>
      <c r="V48" s="91"/>
      <c r="W48" s="91"/>
      <c r="X48" s="91"/>
      <c r="Y48" s="74"/>
    </row>
    <row r="49" spans="4:25" ht="18.75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T49" s="93"/>
      <c r="U49" s="92"/>
      <c r="V49" s="92"/>
      <c r="W49" s="92"/>
      <c r="X49" s="92"/>
      <c r="Y49" s="74"/>
    </row>
    <row r="50" spans="4:25" ht="18.75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T50" s="94"/>
      <c r="U50" s="92"/>
      <c r="V50" s="92"/>
      <c r="W50" s="92"/>
      <c r="X50" s="92"/>
      <c r="Y50" s="74"/>
    </row>
    <row r="51" spans="4:25" ht="28.15" customHeight="1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T51" s="94"/>
      <c r="U51" s="92"/>
      <c r="V51" s="92"/>
      <c r="W51" s="92"/>
      <c r="X51" s="92"/>
      <c r="Y51" s="74"/>
    </row>
    <row r="52" spans="4:25" ht="28.1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T52" s="94"/>
      <c r="U52" s="92"/>
      <c r="V52" s="92"/>
      <c r="W52" s="92"/>
      <c r="X52" s="92"/>
      <c r="Y52" s="74"/>
    </row>
    <row r="53" spans="4:25" ht="28.1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T53" s="94"/>
      <c r="U53" s="92"/>
      <c r="V53" s="92"/>
      <c r="W53" s="92"/>
      <c r="X53" s="92"/>
      <c r="Y53" s="74"/>
    </row>
    <row r="54" spans="4:25" ht="28.15" customHeight="1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T54" s="94"/>
      <c r="U54" s="92"/>
      <c r="V54" s="92"/>
      <c r="W54" s="92"/>
      <c r="X54" s="92"/>
      <c r="Y54" s="74"/>
    </row>
    <row r="55" spans="4:25" ht="28.1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T55" s="94"/>
      <c r="U55" s="92"/>
      <c r="V55" s="92"/>
      <c r="W55" s="92"/>
      <c r="X55" s="92"/>
      <c r="Y55" s="74"/>
    </row>
    <row r="56" spans="4:25" ht="28.1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T56" s="94"/>
      <c r="U56" s="92"/>
      <c r="V56" s="92"/>
      <c r="W56" s="92"/>
      <c r="X56" s="92"/>
      <c r="Y56" s="74"/>
    </row>
    <row r="57" spans="4:25" ht="18.75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T57" s="94"/>
      <c r="U57" s="92"/>
      <c r="V57" s="92"/>
      <c r="W57" s="92"/>
      <c r="X57" s="92"/>
      <c r="Y57" s="74"/>
    </row>
    <row r="58" spans="4:25" ht="28.15" customHeight="1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T58" s="94"/>
      <c r="U58" s="92"/>
      <c r="V58" s="92"/>
      <c r="W58" s="92"/>
      <c r="X58" s="92"/>
      <c r="Y58" s="74"/>
    </row>
    <row r="59" spans="4:25" ht="28.1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T59" s="94"/>
      <c r="U59" s="92"/>
      <c r="V59" s="92"/>
      <c r="W59" s="92"/>
      <c r="X59" s="92"/>
      <c r="Y59" s="74"/>
    </row>
    <row r="60" spans="4:25" ht="18.7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T60" s="94"/>
      <c r="U60" s="92"/>
      <c r="V60" s="92"/>
      <c r="W60" s="92"/>
      <c r="X60" s="92"/>
      <c r="Y60" s="74"/>
    </row>
    <row r="61" spans="4:25" ht="28.15" customHeight="1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T61" s="94"/>
      <c r="U61" s="92"/>
      <c r="V61" s="92"/>
      <c r="W61" s="92"/>
      <c r="X61" s="92"/>
      <c r="Y61" s="74"/>
    </row>
    <row r="62" spans="4:25" ht="28.15" customHeight="1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T62" s="94"/>
      <c r="U62" s="92"/>
      <c r="V62" s="92"/>
      <c r="W62" s="92"/>
      <c r="X62" s="92"/>
      <c r="Y62" s="74"/>
    </row>
    <row r="63" spans="4:25" ht="28.15" customHeight="1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T63" s="94"/>
      <c r="U63" s="92"/>
      <c r="V63" s="92"/>
      <c r="W63" s="92"/>
      <c r="X63" s="92"/>
      <c r="Y63" s="74"/>
    </row>
    <row r="64" spans="4:25" ht="18.7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T64" s="94"/>
      <c r="U64" s="92"/>
      <c r="V64" s="92"/>
      <c r="W64" s="92"/>
      <c r="X64" s="92"/>
      <c r="Y64" s="74"/>
    </row>
    <row r="65" spans="4:25" ht="28.15" customHeight="1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T65" s="94"/>
      <c r="U65" s="92"/>
      <c r="V65" s="92"/>
      <c r="W65" s="92"/>
      <c r="X65" s="92"/>
      <c r="Y65" s="74"/>
    </row>
    <row r="66" spans="4:25" ht="18.7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T66" s="94"/>
      <c r="U66" s="92"/>
      <c r="V66" s="92"/>
      <c r="W66" s="92"/>
      <c r="X66" s="92"/>
      <c r="Y66" s="74"/>
    </row>
    <row r="67" spans="4:2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T67" s="95"/>
      <c r="U67" s="74"/>
      <c r="V67" s="74"/>
      <c r="W67" s="74"/>
      <c r="X67" s="74"/>
      <c r="Y67" s="74"/>
    </row>
    <row r="68" spans="4:2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T68" s="95"/>
      <c r="U68" s="74"/>
      <c r="V68" s="74"/>
      <c r="W68" s="74"/>
      <c r="X68" s="74"/>
      <c r="Y68" s="74"/>
    </row>
    <row r="69" spans="4:2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T69" s="95"/>
      <c r="U69" s="74"/>
      <c r="V69" s="74"/>
      <c r="W69" s="74"/>
      <c r="X69" s="74"/>
      <c r="Y69" s="74"/>
    </row>
    <row r="70" spans="4: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T70" s="96"/>
      <c r="U70" s="74"/>
      <c r="V70" s="74"/>
      <c r="W70" s="74"/>
      <c r="X70" s="74"/>
      <c r="Y70" s="74"/>
    </row>
    <row r="71" spans="4:2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T71" s="74"/>
      <c r="U71" s="74"/>
      <c r="V71" s="74"/>
      <c r="W71" s="74"/>
      <c r="X71" s="74"/>
      <c r="Y71" s="74"/>
    </row>
    <row r="72" spans="4:2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T72" s="74"/>
      <c r="U72" s="74"/>
      <c r="V72" s="74"/>
      <c r="W72" s="74"/>
      <c r="X72" s="74"/>
      <c r="Y72" s="74"/>
    </row>
    <row r="73" spans="4:2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T73" s="74"/>
      <c r="U73" s="74"/>
      <c r="V73" s="74"/>
      <c r="W73" s="74"/>
      <c r="X73" s="74"/>
      <c r="Y73" s="74"/>
    </row>
    <row r="74" spans="4:2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T74" s="74"/>
      <c r="U74" s="74"/>
      <c r="V74" s="74"/>
      <c r="W74" s="74"/>
      <c r="X74" s="74"/>
      <c r="Y74" s="74"/>
    </row>
    <row r="75" spans="4:2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T75" s="74"/>
      <c r="U75" s="74"/>
      <c r="V75" s="74"/>
      <c r="W75" s="74"/>
      <c r="X75" s="74"/>
      <c r="Y75" s="74"/>
    </row>
    <row r="76" spans="4:2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T76" s="74"/>
      <c r="U76" s="74"/>
      <c r="V76" s="74"/>
      <c r="W76" s="74"/>
      <c r="X76" s="74"/>
      <c r="Y76" s="74"/>
    </row>
    <row r="77" spans="4:2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T77" s="74"/>
      <c r="U77" s="74"/>
      <c r="V77" s="74"/>
      <c r="W77" s="74"/>
      <c r="X77" s="74"/>
      <c r="Y77" s="74"/>
    </row>
    <row r="78" spans="4:2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T78" s="74"/>
      <c r="U78" s="74"/>
      <c r="V78" s="74"/>
      <c r="W78" s="74"/>
      <c r="X78" s="74"/>
      <c r="Y78" s="74"/>
    </row>
    <row r="79" spans="4:2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T79" s="74"/>
      <c r="U79" s="74"/>
      <c r="V79" s="74"/>
      <c r="W79" s="74"/>
      <c r="X79" s="74"/>
      <c r="Y79" s="74"/>
    </row>
    <row r="80" spans="4:2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T80" s="74"/>
      <c r="U80" s="74"/>
      <c r="V80" s="74"/>
      <c r="W80" s="74"/>
      <c r="X80" s="74"/>
      <c r="Y80" s="74"/>
    </row>
    <row r="81" spans="4:2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T81" s="74"/>
      <c r="U81" s="74"/>
      <c r="V81" s="74"/>
      <c r="W81" s="74"/>
      <c r="X81" s="74"/>
      <c r="Y81" s="74"/>
    </row>
    <row r="82" spans="4:2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T82" s="74"/>
      <c r="U82" s="74"/>
      <c r="V82" s="74"/>
      <c r="W82" s="74"/>
      <c r="X82" s="74"/>
      <c r="Y82" s="74"/>
    </row>
    <row r="83" spans="4: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T83" s="74"/>
      <c r="U83" s="74"/>
      <c r="V83" s="74"/>
      <c r="W83" s="74"/>
      <c r="X83" s="74"/>
      <c r="Y83" s="74"/>
    </row>
    <row r="84" spans="4:2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T84" s="74"/>
      <c r="U84" s="74"/>
      <c r="V84" s="74"/>
      <c r="W84" s="74"/>
      <c r="X84" s="74"/>
      <c r="Y84" s="74"/>
    </row>
    <row r="85" spans="4:2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T85" s="74"/>
      <c r="U85" s="74"/>
      <c r="V85" s="74"/>
      <c r="W85" s="74"/>
      <c r="X85" s="74"/>
      <c r="Y85" s="74"/>
    </row>
    <row r="86" spans="4:2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T86" s="74"/>
      <c r="U86" s="74"/>
      <c r="V86" s="74"/>
      <c r="W86" s="74"/>
      <c r="X86" s="74"/>
      <c r="Y86" s="74"/>
    </row>
    <row r="87" spans="4:2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T87" s="74"/>
      <c r="U87" s="74"/>
      <c r="V87" s="74"/>
      <c r="W87" s="74"/>
      <c r="X87" s="74"/>
      <c r="Y87" s="74"/>
    </row>
    <row r="88" spans="4:2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T88" s="74"/>
      <c r="U88" s="74"/>
      <c r="V88" s="74"/>
      <c r="W88" s="74"/>
      <c r="X88" s="74"/>
      <c r="Y88" s="74"/>
    </row>
    <row r="89" spans="4:2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T89" s="74"/>
      <c r="U89" s="74"/>
      <c r="V89" s="74"/>
      <c r="W89" s="74"/>
      <c r="X89" s="74"/>
      <c r="Y89" s="74"/>
    </row>
    <row r="90" spans="4:2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T90" s="74"/>
      <c r="U90" s="74"/>
      <c r="V90" s="74"/>
      <c r="W90" s="74"/>
      <c r="X90" s="74"/>
      <c r="Y90" s="74"/>
    </row>
    <row r="91" spans="4: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T91" s="74"/>
      <c r="U91" s="74"/>
      <c r="V91" s="74"/>
      <c r="W91" s="74"/>
      <c r="X91" s="74"/>
      <c r="Y91" s="74"/>
    </row>
    <row r="92" spans="4:2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T92" s="74"/>
      <c r="U92" s="74"/>
      <c r="V92" s="74"/>
      <c r="W92" s="74"/>
      <c r="X92" s="74"/>
      <c r="Y92" s="74"/>
    </row>
    <row r="93" spans="4: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T93" s="74"/>
      <c r="U93" s="74"/>
      <c r="V93" s="74"/>
      <c r="W93" s="74"/>
      <c r="X93" s="74"/>
      <c r="Y93" s="74"/>
    </row>
    <row r="94" spans="4:2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T94" s="74"/>
      <c r="U94" s="74"/>
      <c r="V94" s="74"/>
      <c r="W94" s="74"/>
      <c r="X94" s="74"/>
      <c r="Y94" s="74"/>
    </row>
    <row r="95" spans="4:2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T95" s="74"/>
      <c r="U95" s="74"/>
      <c r="V95" s="74"/>
      <c r="W95" s="74"/>
      <c r="X95" s="74"/>
      <c r="Y95" s="74"/>
    </row>
    <row r="96" spans="4:2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T96" s="74"/>
      <c r="U96" s="74"/>
      <c r="V96" s="74"/>
      <c r="W96" s="74"/>
      <c r="X96" s="74"/>
      <c r="Y96" s="74"/>
    </row>
    <row r="97" spans="4:2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T97" s="74"/>
      <c r="U97" s="74"/>
      <c r="V97" s="74"/>
      <c r="W97" s="74"/>
      <c r="X97" s="74"/>
      <c r="Y97" s="74"/>
    </row>
    <row r="98" spans="4:2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T98" s="74"/>
      <c r="U98" s="74"/>
      <c r="V98" s="74"/>
      <c r="W98" s="74"/>
      <c r="X98" s="74"/>
      <c r="Y98" s="74"/>
    </row>
    <row r="99" spans="4:25"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T99" s="74"/>
      <c r="U99" s="74"/>
      <c r="V99" s="74"/>
      <c r="W99" s="74"/>
      <c r="X99" s="74"/>
      <c r="Y99" s="74"/>
    </row>
    <row r="100" spans="4: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T100" s="74"/>
      <c r="U100" s="74"/>
      <c r="V100" s="74"/>
      <c r="W100" s="74"/>
      <c r="X100" s="74"/>
      <c r="Y100" s="74"/>
    </row>
    <row r="101" spans="4: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T101" s="74"/>
      <c r="U101" s="74"/>
      <c r="V101" s="74"/>
      <c r="W101" s="74"/>
      <c r="X101" s="74"/>
      <c r="Y101" s="74"/>
    </row>
    <row r="102" spans="4: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T102" s="74"/>
      <c r="U102" s="74"/>
      <c r="V102" s="74"/>
      <c r="W102" s="74"/>
      <c r="X102" s="74"/>
      <c r="Y102" s="74"/>
    </row>
    <row r="103" spans="4: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T103" s="74"/>
      <c r="U103" s="74"/>
      <c r="V103" s="74"/>
      <c r="W103" s="74"/>
      <c r="X103" s="74"/>
      <c r="Y103" s="74"/>
    </row>
    <row r="104" spans="4: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T104" s="74"/>
      <c r="U104" s="74"/>
      <c r="V104" s="74"/>
      <c r="W104" s="74"/>
      <c r="X104" s="74"/>
      <c r="Y104" s="74"/>
    </row>
    <row r="105" spans="4:25">
      <c r="T105" s="74"/>
      <c r="U105" s="74"/>
      <c r="V105" s="74"/>
      <c r="W105" s="74"/>
      <c r="X105" s="74"/>
      <c r="Y105" s="74"/>
    </row>
    <row r="106" spans="4:25">
      <c r="T106" s="74"/>
      <c r="U106" s="74"/>
      <c r="V106" s="74"/>
      <c r="W106" s="74"/>
      <c r="X106" s="74"/>
      <c r="Y106" s="74"/>
    </row>
    <row r="107" spans="4:25">
      <c r="T107" s="74"/>
      <c r="U107" s="74"/>
      <c r="V107" s="74"/>
      <c r="W107" s="74"/>
      <c r="X107" s="74"/>
      <c r="Y107" s="74"/>
    </row>
    <row r="108" spans="4:25">
      <c r="T108" s="74"/>
      <c r="U108" s="74"/>
      <c r="V108" s="74"/>
      <c r="W108" s="74"/>
      <c r="X108" s="74"/>
      <c r="Y108" s="74"/>
    </row>
    <row r="109" spans="4:25">
      <c r="T109" s="74"/>
      <c r="U109" s="74"/>
      <c r="V109" s="74"/>
      <c r="W109" s="74"/>
      <c r="X109" s="74"/>
      <c r="Y109" s="74"/>
    </row>
    <row r="110" spans="4:25">
      <c r="T110" s="74"/>
      <c r="U110" s="74"/>
      <c r="V110" s="74"/>
      <c r="W110" s="74"/>
      <c r="X110" s="74"/>
      <c r="Y110" s="74"/>
    </row>
    <row r="111" spans="4:25">
      <c r="T111" s="74"/>
      <c r="U111" s="74"/>
      <c r="V111" s="74"/>
      <c r="W111" s="74"/>
      <c r="X111" s="74"/>
      <c r="Y111" s="74"/>
    </row>
  </sheetData>
  <autoFilter ref="A23:P23">
    <sortState ref="A30:P46">
      <sortCondition ref="O29"/>
    </sortState>
  </autoFilter>
  <dataConsolidate/>
  <mergeCells count="24">
    <mergeCell ref="B38:L38"/>
    <mergeCell ref="B5:B6"/>
    <mergeCell ref="I2:P2"/>
    <mergeCell ref="E36:O36"/>
    <mergeCell ref="O21:O22"/>
    <mergeCell ref="P21:P22"/>
    <mergeCell ref="C5:C6"/>
    <mergeCell ref="D5:D6"/>
    <mergeCell ref="T47:T48"/>
    <mergeCell ref="A1:P1"/>
    <mergeCell ref="A21:A22"/>
    <mergeCell ref="B21:B22"/>
    <mergeCell ref="C21:C22"/>
    <mergeCell ref="D21:D22"/>
    <mergeCell ref="E21:L21"/>
    <mergeCell ref="M21:N21"/>
    <mergeCell ref="Q5:Q6"/>
    <mergeCell ref="E5:L5"/>
    <mergeCell ref="M5:N5"/>
    <mergeCell ref="O5:O6"/>
    <mergeCell ref="P5:P6"/>
    <mergeCell ref="C3:N3"/>
    <mergeCell ref="Q21:Q22"/>
    <mergeCell ref="A5:A6"/>
  </mergeCells>
  <conditionalFormatting sqref="R1:S65510">
    <cfRule type="cellIs" dxfId="19" priority="1" stopIfTrue="1" operator="equal">
      <formula>"лично"</formula>
    </cfRule>
    <cfRule type="cellIs" dxfId="18" priority="2" stopIfTrue="1" operator="equal">
      <formula>"в/к"</formula>
    </cfRule>
  </conditionalFormatting>
  <pageMargins left="0.22933333333333333" right="3.3333333333333333E-2" top="0.112" bottom="0.18" header="0.51181102362204722" footer="0.51181102362204722"/>
  <pageSetup paperSize="9" scale="64" orientation="portrait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AZ119"/>
  <sheetViews>
    <sheetView view="pageLayout" zoomScaleNormal="100" zoomScaleSheetLayoutView="106" workbookViewId="0">
      <selection sqref="A1:G22"/>
    </sheetView>
  </sheetViews>
  <sheetFormatPr defaultColWidth="13" defaultRowHeight="15"/>
  <cols>
    <col min="1" max="1" width="4.5703125" style="67" customWidth="1"/>
    <col min="2" max="2" width="56.42578125" style="7" customWidth="1"/>
    <col min="3" max="3" width="21.85546875" style="57" customWidth="1"/>
    <col min="4" max="4" width="22.28515625" style="58" customWidth="1"/>
    <col min="5" max="5" width="17.85546875" style="58" customWidth="1"/>
    <col min="6" max="6" width="16.7109375" style="58" customWidth="1"/>
    <col min="7" max="7" width="6.42578125" style="58" customWidth="1"/>
    <col min="8" max="10" width="5.42578125" style="23" customWidth="1"/>
    <col min="11" max="11" width="5.28515625" style="23" customWidth="1"/>
    <col min="12" max="12" width="5.42578125" style="59" hidden="1" customWidth="1"/>
    <col min="13" max="13" width="5.7109375" style="59" bestFit="1" customWidth="1"/>
    <col min="14" max="14" width="8.85546875" style="18" customWidth="1"/>
    <col min="15" max="15" width="8.28515625" style="23" customWidth="1"/>
    <col min="16" max="16" width="9.140625" style="23" hidden="1" customWidth="1"/>
    <col min="17" max="17" width="9.5703125" style="7" hidden="1" customWidth="1"/>
    <col min="18" max="18" width="8" style="7" hidden="1" customWidth="1"/>
    <col min="19" max="39" width="13" style="19"/>
    <col min="40" max="247" width="13" style="7"/>
    <col min="248" max="248" width="4.5703125" style="7" customWidth="1"/>
    <col min="249" max="249" width="23.5703125" style="7" customWidth="1"/>
    <col min="250" max="250" width="30.28515625" style="7" customWidth="1"/>
    <col min="251" max="251" width="10.42578125" style="7" customWidth="1"/>
    <col min="252" max="252" width="6.7109375" style="7" bestFit="1" customWidth="1"/>
    <col min="253" max="253" width="6.140625" style="7" customWidth="1"/>
    <col min="254" max="254" width="5" style="7" customWidth="1"/>
    <col min="255" max="255" width="6.42578125" style="7" customWidth="1"/>
    <col min="256" max="258" width="5.42578125" style="7" customWidth="1"/>
    <col min="259" max="259" width="5.28515625" style="7" customWidth="1"/>
    <col min="260" max="260" width="5.42578125" style="7" customWidth="1"/>
    <col min="261" max="261" width="5.7109375" style="7" bestFit="1" customWidth="1"/>
    <col min="262" max="262" width="9.42578125" style="7" customWidth="1"/>
    <col min="263" max="263" width="10.140625" style="7" customWidth="1"/>
    <col min="264" max="264" width="9.140625" style="7" customWidth="1"/>
    <col min="265" max="265" width="9.5703125" style="7" customWidth="1"/>
    <col min="266" max="266" width="5.28515625" style="7" bestFit="1" customWidth="1"/>
    <col min="267" max="267" width="5.140625" style="7" customWidth="1"/>
    <col min="268" max="268" width="7.42578125" style="7" bestFit="1" customWidth="1"/>
    <col min="269" max="269" width="8.5703125" style="7" bestFit="1" customWidth="1"/>
    <col min="270" max="272" width="13.140625" style="7" bestFit="1" customWidth="1"/>
    <col min="273" max="273" width="13" style="7"/>
    <col min="274" max="274" width="29.42578125" style="7" bestFit="1" customWidth="1"/>
    <col min="275" max="503" width="13" style="7"/>
    <col min="504" max="504" width="4.5703125" style="7" customWidth="1"/>
    <col min="505" max="505" width="23.5703125" style="7" customWidth="1"/>
    <col min="506" max="506" width="30.28515625" style="7" customWidth="1"/>
    <col min="507" max="507" width="10.42578125" style="7" customWidth="1"/>
    <col min="508" max="508" width="6.7109375" style="7" bestFit="1" customWidth="1"/>
    <col min="509" max="509" width="6.140625" style="7" customWidth="1"/>
    <col min="510" max="510" width="5" style="7" customWidth="1"/>
    <col min="511" max="511" width="6.42578125" style="7" customWidth="1"/>
    <col min="512" max="514" width="5.42578125" style="7" customWidth="1"/>
    <col min="515" max="515" width="5.28515625" style="7" customWidth="1"/>
    <col min="516" max="516" width="5.42578125" style="7" customWidth="1"/>
    <col min="517" max="517" width="5.7109375" style="7" bestFit="1" customWidth="1"/>
    <col min="518" max="518" width="9.42578125" style="7" customWidth="1"/>
    <col min="519" max="519" width="10.140625" style="7" customWidth="1"/>
    <col min="520" max="520" width="9.140625" style="7" customWidth="1"/>
    <col min="521" max="521" width="9.5703125" style="7" customWidth="1"/>
    <col min="522" max="522" width="5.28515625" style="7" bestFit="1" customWidth="1"/>
    <col min="523" max="523" width="5.140625" style="7" customWidth="1"/>
    <col min="524" max="524" width="7.42578125" style="7" bestFit="1" customWidth="1"/>
    <col min="525" max="525" width="8.5703125" style="7" bestFit="1" customWidth="1"/>
    <col min="526" max="528" width="13.140625" style="7" bestFit="1" customWidth="1"/>
    <col min="529" max="529" width="13" style="7"/>
    <col min="530" max="530" width="29.42578125" style="7" bestFit="1" customWidth="1"/>
    <col min="531" max="759" width="13" style="7"/>
    <col min="760" max="760" width="4.5703125" style="7" customWidth="1"/>
    <col min="761" max="761" width="23.5703125" style="7" customWidth="1"/>
    <col min="762" max="762" width="30.28515625" style="7" customWidth="1"/>
    <col min="763" max="763" width="10.42578125" style="7" customWidth="1"/>
    <col min="764" max="764" width="6.7109375" style="7" bestFit="1" customWidth="1"/>
    <col min="765" max="765" width="6.140625" style="7" customWidth="1"/>
    <col min="766" max="766" width="5" style="7" customWidth="1"/>
    <col min="767" max="767" width="6.42578125" style="7" customWidth="1"/>
    <col min="768" max="770" width="5.42578125" style="7" customWidth="1"/>
    <col min="771" max="771" width="5.28515625" style="7" customWidth="1"/>
    <col min="772" max="772" width="5.42578125" style="7" customWidth="1"/>
    <col min="773" max="773" width="5.7109375" style="7" bestFit="1" customWidth="1"/>
    <col min="774" max="774" width="9.42578125" style="7" customWidth="1"/>
    <col min="775" max="775" width="10.140625" style="7" customWidth="1"/>
    <col min="776" max="776" width="9.140625" style="7" customWidth="1"/>
    <col min="777" max="777" width="9.5703125" style="7" customWidth="1"/>
    <col min="778" max="778" width="5.28515625" style="7" bestFit="1" customWidth="1"/>
    <col min="779" max="779" width="5.140625" style="7" customWidth="1"/>
    <col min="780" max="780" width="7.42578125" style="7" bestFit="1" customWidth="1"/>
    <col min="781" max="781" width="8.5703125" style="7" bestFit="1" customWidth="1"/>
    <col min="782" max="784" width="13.140625" style="7" bestFit="1" customWidth="1"/>
    <col min="785" max="785" width="13" style="7"/>
    <col min="786" max="786" width="29.42578125" style="7" bestFit="1" customWidth="1"/>
    <col min="787" max="1015" width="13" style="7"/>
    <col min="1016" max="1016" width="4.5703125" style="7" customWidth="1"/>
    <col min="1017" max="1017" width="23.5703125" style="7" customWidth="1"/>
    <col min="1018" max="1018" width="30.28515625" style="7" customWidth="1"/>
    <col min="1019" max="1019" width="10.42578125" style="7" customWidth="1"/>
    <col min="1020" max="1020" width="6.7109375" style="7" bestFit="1" customWidth="1"/>
    <col min="1021" max="1021" width="6.140625" style="7" customWidth="1"/>
    <col min="1022" max="1022" width="5" style="7" customWidth="1"/>
    <col min="1023" max="1023" width="6.42578125" style="7" customWidth="1"/>
    <col min="1024" max="1026" width="5.42578125" style="7" customWidth="1"/>
    <col min="1027" max="1027" width="5.28515625" style="7" customWidth="1"/>
    <col min="1028" max="1028" width="5.42578125" style="7" customWidth="1"/>
    <col min="1029" max="1029" width="5.7109375" style="7" bestFit="1" customWidth="1"/>
    <col min="1030" max="1030" width="9.42578125" style="7" customWidth="1"/>
    <col min="1031" max="1031" width="10.140625" style="7" customWidth="1"/>
    <col min="1032" max="1032" width="9.140625" style="7" customWidth="1"/>
    <col min="1033" max="1033" width="9.5703125" style="7" customWidth="1"/>
    <col min="1034" max="1034" width="5.28515625" style="7" bestFit="1" customWidth="1"/>
    <col min="1035" max="1035" width="5.140625" style="7" customWidth="1"/>
    <col min="1036" max="1036" width="7.42578125" style="7" bestFit="1" customWidth="1"/>
    <col min="1037" max="1037" width="8.5703125" style="7" bestFit="1" customWidth="1"/>
    <col min="1038" max="1040" width="13.140625" style="7" bestFit="1" customWidth="1"/>
    <col min="1041" max="1041" width="13" style="7"/>
    <col min="1042" max="1042" width="29.42578125" style="7" bestFit="1" customWidth="1"/>
    <col min="1043" max="1271" width="13" style="7"/>
    <col min="1272" max="1272" width="4.5703125" style="7" customWidth="1"/>
    <col min="1273" max="1273" width="23.5703125" style="7" customWidth="1"/>
    <col min="1274" max="1274" width="30.28515625" style="7" customWidth="1"/>
    <col min="1275" max="1275" width="10.42578125" style="7" customWidth="1"/>
    <col min="1276" max="1276" width="6.7109375" style="7" bestFit="1" customWidth="1"/>
    <col min="1277" max="1277" width="6.140625" style="7" customWidth="1"/>
    <col min="1278" max="1278" width="5" style="7" customWidth="1"/>
    <col min="1279" max="1279" width="6.42578125" style="7" customWidth="1"/>
    <col min="1280" max="1282" width="5.42578125" style="7" customWidth="1"/>
    <col min="1283" max="1283" width="5.28515625" style="7" customWidth="1"/>
    <col min="1284" max="1284" width="5.42578125" style="7" customWidth="1"/>
    <col min="1285" max="1285" width="5.7109375" style="7" bestFit="1" customWidth="1"/>
    <col min="1286" max="1286" width="9.42578125" style="7" customWidth="1"/>
    <col min="1287" max="1287" width="10.140625" style="7" customWidth="1"/>
    <col min="1288" max="1288" width="9.140625" style="7" customWidth="1"/>
    <col min="1289" max="1289" width="9.5703125" style="7" customWidth="1"/>
    <col min="1290" max="1290" width="5.28515625" style="7" bestFit="1" customWidth="1"/>
    <col min="1291" max="1291" width="5.140625" style="7" customWidth="1"/>
    <col min="1292" max="1292" width="7.42578125" style="7" bestFit="1" customWidth="1"/>
    <col min="1293" max="1293" width="8.5703125" style="7" bestFit="1" customWidth="1"/>
    <col min="1294" max="1296" width="13.140625" style="7" bestFit="1" customWidth="1"/>
    <col min="1297" max="1297" width="13" style="7"/>
    <col min="1298" max="1298" width="29.42578125" style="7" bestFit="1" customWidth="1"/>
    <col min="1299" max="1527" width="13" style="7"/>
    <col min="1528" max="1528" width="4.5703125" style="7" customWidth="1"/>
    <col min="1529" max="1529" width="23.5703125" style="7" customWidth="1"/>
    <col min="1530" max="1530" width="30.28515625" style="7" customWidth="1"/>
    <col min="1531" max="1531" width="10.42578125" style="7" customWidth="1"/>
    <col min="1532" max="1532" width="6.7109375" style="7" bestFit="1" customWidth="1"/>
    <col min="1533" max="1533" width="6.140625" style="7" customWidth="1"/>
    <col min="1534" max="1534" width="5" style="7" customWidth="1"/>
    <col min="1535" max="1535" width="6.42578125" style="7" customWidth="1"/>
    <col min="1536" max="1538" width="5.42578125" style="7" customWidth="1"/>
    <col min="1539" max="1539" width="5.28515625" style="7" customWidth="1"/>
    <col min="1540" max="1540" width="5.42578125" style="7" customWidth="1"/>
    <col min="1541" max="1541" width="5.7109375" style="7" bestFit="1" customWidth="1"/>
    <col min="1542" max="1542" width="9.42578125" style="7" customWidth="1"/>
    <col min="1543" max="1543" width="10.140625" style="7" customWidth="1"/>
    <col min="1544" max="1544" width="9.140625" style="7" customWidth="1"/>
    <col min="1545" max="1545" width="9.5703125" style="7" customWidth="1"/>
    <col min="1546" max="1546" width="5.28515625" style="7" bestFit="1" customWidth="1"/>
    <col min="1547" max="1547" width="5.140625" style="7" customWidth="1"/>
    <col min="1548" max="1548" width="7.42578125" style="7" bestFit="1" customWidth="1"/>
    <col min="1549" max="1549" width="8.5703125" style="7" bestFit="1" customWidth="1"/>
    <col min="1550" max="1552" width="13.140625" style="7" bestFit="1" customWidth="1"/>
    <col min="1553" max="1553" width="13" style="7"/>
    <col min="1554" max="1554" width="29.42578125" style="7" bestFit="1" customWidth="1"/>
    <col min="1555" max="1783" width="13" style="7"/>
    <col min="1784" max="1784" width="4.5703125" style="7" customWidth="1"/>
    <col min="1785" max="1785" width="23.5703125" style="7" customWidth="1"/>
    <col min="1786" max="1786" width="30.28515625" style="7" customWidth="1"/>
    <col min="1787" max="1787" width="10.42578125" style="7" customWidth="1"/>
    <col min="1788" max="1788" width="6.7109375" style="7" bestFit="1" customWidth="1"/>
    <col min="1789" max="1789" width="6.140625" style="7" customWidth="1"/>
    <col min="1790" max="1790" width="5" style="7" customWidth="1"/>
    <col min="1791" max="1791" width="6.42578125" style="7" customWidth="1"/>
    <col min="1792" max="1794" width="5.42578125" style="7" customWidth="1"/>
    <col min="1795" max="1795" width="5.28515625" style="7" customWidth="1"/>
    <col min="1796" max="1796" width="5.42578125" style="7" customWidth="1"/>
    <col min="1797" max="1797" width="5.7109375" style="7" bestFit="1" customWidth="1"/>
    <col min="1798" max="1798" width="9.42578125" style="7" customWidth="1"/>
    <col min="1799" max="1799" width="10.140625" style="7" customWidth="1"/>
    <col min="1800" max="1800" width="9.140625" style="7" customWidth="1"/>
    <col min="1801" max="1801" width="9.5703125" style="7" customWidth="1"/>
    <col min="1802" max="1802" width="5.28515625" style="7" bestFit="1" customWidth="1"/>
    <col min="1803" max="1803" width="5.140625" style="7" customWidth="1"/>
    <col min="1804" max="1804" width="7.42578125" style="7" bestFit="1" customWidth="1"/>
    <col min="1805" max="1805" width="8.5703125" style="7" bestFit="1" customWidth="1"/>
    <col min="1806" max="1808" width="13.140625" style="7" bestFit="1" customWidth="1"/>
    <col min="1809" max="1809" width="13" style="7"/>
    <col min="1810" max="1810" width="29.42578125" style="7" bestFit="1" customWidth="1"/>
    <col min="1811" max="2039" width="13" style="7"/>
    <col min="2040" max="2040" width="4.5703125" style="7" customWidth="1"/>
    <col min="2041" max="2041" width="23.5703125" style="7" customWidth="1"/>
    <col min="2042" max="2042" width="30.28515625" style="7" customWidth="1"/>
    <col min="2043" max="2043" width="10.42578125" style="7" customWidth="1"/>
    <col min="2044" max="2044" width="6.7109375" style="7" bestFit="1" customWidth="1"/>
    <col min="2045" max="2045" width="6.140625" style="7" customWidth="1"/>
    <col min="2046" max="2046" width="5" style="7" customWidth="1"/>
    <col min="2047" max="2047" width="6.42578125" style="7" customWidth="1"/>
    <col min="2048" max="2050" width="5.42578125" style="7" customWidth="1"/>
    <col min="2051" max="2051" width="5.28515625" style="7" customWidth="1"/>
    <col min="2052" max="2052" width="5.42578125" style="7" customWidth="1"/>
    <col min="2053" max="2053" width="5.7109375" style="7" bestFit="1" customWidth="1"/>
    <col min="2054" max="2054" width="9.42578125" style="7" customWidth="1"/>
    <col min="2055" max="2055" width="10.140625" style="7" customWidth="1"/>
    <col min="2056" max="2056" width="9.140625" style="7" customWidth="1"/>
    <col min="2057" max="2057" width="9.5703125" style="7" customWidth="1"/>
    <col min="2058" max="2058" width="5.28515625" style="7" bestFit="1" customWidth="1"/>
    <col min="2059" max="2059" width="5.140625" style="7" customWidth="1"/>
    <col min="2060" max="2060" width="7.42578125" style="7" bestFit="1" customWidth="1"/>
    <col min="2061" max="2061" width="8.5703125" style="7" bestFit="1" customWidth="1"/>
    <col min="2062" max="2064" width="13.140625" style="7" bestFit="1" customWidth="1"/>
    <col min="2065" max="2065" width="13" style="7"/>
    <col min="2066" max="2066" width="29.42578125" style="7" bestFit="1" customWidth="1"/>
    <col min="2067" max="2295" width="13" style="7"/>
    <col min="2296" max="2296" width="4.5703125" style="7" customWidth="1"/>
    <col min="2297" max="2297" width="23.5703125" style="7" customWidth="1"/>
    <col min="2298" max="2298" width="30.28515625" style="7" customWidth="1"/>
    <col min="2299" max="2299" width="10.42578125" style="7" customWidth="1"/>
    <col min="2300" max="2300" width="6.7109375" style="7" bestFit="1" customWidth="1"/>
    <col min="2301" max="2301" width="6.140625" style="7" customWidth="1"/>
    <col min="2302" max="2302" width="5" style="7" customWidth="1"/>
    <col min="2303" max="2303" width="6.42578125" style="7" customWidth="1"/>
    <col min="2304" max="2306" width="5.42578125" style="7" customWidth="1"/>
    <col min="2307" max="2307" width="5.28515625" style="7" customWidth="1"/>
    <col min="2308" max="2308" width="5.42578125" style="7" customWidth="1"/>
    <col min="2309" max="2309" width="5.7109375" style="7" bestFit="1" customWidth="1"/>
    <col min="2310" max="2310" width="9.42578125" style="7" customWidth="1"/>
    <col min="2311" max="2311" width="10.140625" style="7" customWidth="1"/>
    <col min="2312" max="2312" width="9.140625" style="7" customWidth="1"/>
    <col min="2313" max="2313" width="9.5703125" style="7" customWidth="1"/>
    <col min="2314" max="2314" width="5.28515625" style="7" bestFit="1" customWidth="1"/>
    <col min="2315" max="2315" width="5.140625" style="7" customWidth="1"/>
    <col min="2316" max="2316" width="7.42578125" style="7" bestFit="1" customWidth="1"/>
    <col min="2317" max="2317" width="8.5703125" style="7" bestFit="1" customWidth="1"/>
    <col min="2318" max="2320" width="13.140625" style="7" bestFit="1" customWidth="1"/>
    <col min="2321" max="2321" width="13" style="7"/>
    <col min="2322" max="2322" width="29.42578125" style="7" bestFit="1" customWidth="1"/>
    <col min="2323" max="2551" width="13" style="7"/>
    <col min="2552" max="2552" width="4.5703125" style="7" customWidth="1"/>
    <col min="2553" max="2553" width="23.5703125" style="7" customWidth="1"/>
    <col min="2554" max="2554" width="30.28515625" style="7" customWidth="1"/>
    <col min="2555" max="2555" width="10.42578125" style="7" customWidth="1"/>
    <col min="2556" max="2556" width="6.7109375" style="7" bestFit="1" customWidth="1"/>
    <col min="2557" max="2557" width="6.140625" style="7" customWidth="1"/>
    <col min="2558" max="2558" width="5" style="7" customWidth="1"/>
    <col min="2559" max="2559" width="6.42578125" style="7" customWidth="1"/>
    <col min="2560" max="2562" width="5.42578125" style="7" customWidth="1"/>
    <col min="2563" max="2563" width="5.28515625" style="7" customWidth="1"/>
    <col min="2564" max="2564" width="5.42578125" style="7" customWidth="1"/>
    <col min="2565" max="2565" width="5.7109375" style="7" bestFit="1" customWidth="1"/>
    <col min="2566" max="2566" width="9.42578125" style="7" customWidth="1"/>
    <col min="2567" max="2567" width="10.140625" style="7" customWidth="1"/>
    <col min="2568" max="2568" width="9.140625" style="7" customWidth="1"/>
    <col min="2569" max="2569" width="9.5703125" style="7" customWidth="1"/>
    <col min="2570" max="2570" width="5.28515625" style="7" bestFit="1" customWidth="1"/>
    <col min="2571" max="2571" width="5.140625" style="7" customWidth="1"/>
    <col min="2572" max="2572" width="7.42578125" style="7" bestFit="1" customWidth="1"/>
    <col min="2573" max="2573" width="8.5703125" style="7" bestFit="1" customWidth="1"/>
    <col min="2574" max="2576" width="13.140625" style="7" bestFit="1" customWidth="1"/>
    <col min="2577" max="2577" width="13" style="7"/>
    <col min="2578" max="2578" width="29.42578125" style="7" bestFit="1" customWidth="1"/>
    <col min="2579" max="2807" width="13" style="7"/>
    <col min="2808" max="2808" width="4.5703125" style="7" customWidth="1"/>
    <col min="2809" max="2809" width="23.5703125" style="7" customWidth="1"/>
    <col min="2810" max="2810" width="30.28515625" style="7" customWidth="1"/>
    <col min="2811" max="2811" width="10.42578125" style="7" customWidth="1"/>
    <col min="2812" max="2812" width="6.7109375" style="7" bestFit="1" customWidth="1"/>
    <col min="2813" max="2813" width="6.140625" style="7" customWidth="1"/>
    <col min="2814" max="2814" width="5" style="7" customWidth="1"/>
    <col min="2815" max="2815" width="6.42578125" style="7" customWidth="1"/>
    <col min="2816" max="2818" width="5.42578125" style="7" customWidth="1"/>
    <col min="2819" max="2819" width="5.28515625" style="7" customWidth="1"/>
    <col min="2820" max="2820" width="5.42578125" style="7" customWidth="1"/>
    <col min="2821" max="2821" width="5.7109375" style="7" bestFit="1" customWidth="1"/>
    <col min="2822" max="2822" width="9.42578125" style="7" customWidth="1"/>
    <col min="2823" max="2823" width="10.140625" style="7" customWidth="1"/>
    <col min="2824" max="2824" width="9.140625" style="7" customWidth="1"/>
    <col min="2825" max="2825" width="9.5703125" style="7" customWidth="1"/>
    <col min="2826" max="2826" width="5.28515625" style="7" bestFit="1" customWidth="1"/>
    <col min="2827" max="2827" width="5.140625" style="7" customWidth="1"/>
    <col min="2828" max="2828" width="7.42578125" style="7" bestFit="1" customWidth="1"/>
    <col min="2829" max="2829" width="8.5703125" style="7" bestFit="1" customWidth="1"/>
    <col min="2830" max="2832" width="13.140625" style="7" bestFit="1" customWidth="1"/>
    <col min="2833" max="2833" width="13" style="7"/>
    <col min="2834" max="2834" width="29.42578125" style="7" bestFit="1" customWidth="1"/>
    <col min="2835" max="3063" width="13" style="7"/>
    <col min="3064" max="3064" width="4.5703125" style="7" customWidth="1"/>
    <col min="3065" max="3065" width="23.5703125" style="7" customWidth="1"/>
    <col min="3066" max="3066" width="30.28515625" style="7" customWidth="1"/>
    <col min="3067" max="3067" width="10.42578125" style="7" customWidth="1"/>
    <col min="3068" max="3068" width="6.7109375" style="7" bestFit="1" customWidth="1"/>
    <col min="3069" max="3069" width="6.140625" style="7" customWidth="1"/>
    <col min="3070" max="3070" width="5" style="7" customWidth="1"/>
    <col min="3071" max="3071" width="6.42578125" style="7" customWidth="1"/>
    <col min="3072" max="3074" width="5.42578125" style="7" customWidth="1"/>
    <col min="3075" max="3075" width="5.28515625" style="7" customWidth="1"/>
    <col min="3076" max="3076" width="5.42578125" style="7" customWidth="1"/>
    <col min="3077" max="3077" width="5.7109375" style="7" bestFit="1" customWidth="1"/>
    <col min="3078" max="3078" width="9.42578125" style="7" customWidth="1"/>
    <col min="3079" max="3079" width="10.140625" style="7" customWidth="1"/>
    <col min="3080" max="3080" width="9.140625" style="7" customWidth="1"/>
    <col min="3081" max="3081" width="9.5703125" style="7" customWidth="1"/>
    <col min="3082" max="3082" width="5.28515625" style="7" bestFit="1" customWidth="1"/>
    <col min="3083" max="3083" width="5.140625" style="7" customWidth="1"/>
    <col min="3084" max="3084" width="7.42578125" style="7" bestFit="1" customWidth="1"/>
    <col min="3085" max="3085" width="8.5703125" style="7" bestFit="1" customWidth="1"/>
    <col min="3086" max="3088" width="13.140625" style="7" bestFit="1" customWidth="1"/>
    <col min="3089" max="3089" width="13" style="7"/>
    <col min="3090" max="3090" width="29.42578125" style="7" bestFit="1" customWidth="1"/>
    <col min="3091" max="3319" width="13" style="7"/>
    <col min="3320" max="3320" width="4.5703125" style="7" customWidth="1"/>
    <col min="3321" max="3321" width="23.5703125" style="7" customWidth="1"/>
    <col min="3322" max="3322" width="30.28515625" style="7" customWidth="1"/>
    <col min="3323" max="3323" width="10.42578125" style="7" customWidth="1"/>
    <col min="3324" max="3324" width="6.7109375" style="7" bestFit="1" customWidth="1"/>
    <col min="3325" max="3325" width="6.140625" style="7" customWidth="1"/>
    <col min="3326" max="3326" width="5" style="7" customWidth="1"/>
    <col min="3327" max="3327" width="6.42578125" style="7" customWidth="1"/>
    <col min="3328" max="3330" width="5.42578125" style="7" customWidth="1"/>
    <col min="3331" max="3331" width="5.28515625" style="7" customWidth="1"/>
    <col min="3332" max="3332" width="5.42578125" style="7" customWidth="1"/>
    <col min="3333" max="3333" width="5.7109375" style="7" bestFit="1" customWidth="1"/>
    <col min="3334" max="3334" width="9.42578125" style="7" customWidth="1"/>
    <col min="3335" max="3335" width="10.140625" style="7" customWidth="1"/>
    <col min="3336" max="3336" width="9.140625" style="7" customWidth="1"/>
    <col min="3337" max="3337" width="9.5703125" style="7" customWidth="1"/>
    <col min="3338" max="3338" width="5.28515625" style="7" bestFit="1" customWidth="1"/>
    <col min="3339" max="3339" width="5.140625" style="7" customWidth="1"/>
    <col min="3340" max="3340" width="7.42578125" style="7" bestFit="1" customWidth="1"/>
    <col min="3341" max="3341" width="8.5703125" style="7" bestFit="1" customWidth="1"/>
    <col min="3342" max="3344" width="13.140625" style="7" bestFit="1" customWidth="1"/>
    <col min="3345" max="3345" width="13" style="7"/>
    <col min="3346" max="3346" width="29.42578125" style="7" bestFit="1" customWidth="1"/>
    <col min="3347" max="3575" width="13" style="7"/>
    <col min="3576" max="3576" width="4.5703125" style="7" customWidth="1"/>
    <col min="3577" max="3577" width="23.5703125" style="7" customWidth="1"/>
    <col min="3578" max="3578" width="30.28515625" style="7" customWidth="1"/>
    <col min="3579" max="3579" width="10.42578125" style="7" customWidth="1"/>
    <col min="3580" max="3580" width="6.7109375" style="7" bestFit="1" customWidth="1"/>
    <col min="3581" max="3581" width="6.140625" style="7" customWidth="1"/>
    <col min="3582" max="3582" width="5" style="7" customWidth="1"/>
    <col min="3583" max="3583" width="6.42578125" style="7" customWidth="1"/>
    <col min="3584" max="3586" width="5.42578125" style="7" customWidth="1"/>
    <col min="3587" max="3587" width="5.28515625" style="7" customWidth="1"/>
    <col min="3588" max="3588" width="5.42578125" style="7" customWidth="1"/>
    <col min="3589" max="3589" width="5.7109375" style="7" bestFit="1" customWidth="1"/>
    <col min="3590" max="3590" width="9.42578125" style="7" customWidth="1"/>
    <col min="3591" max="3591" width="10.140625" style="7" customWidth="1"/>
    <col min="3592" max="3592" width="9.140625" style="7" customWidth="1"/>
    <col min="3593" max="3593" width="9.5703125" style="7" customWidth="1"/>
    <col min="3594" max="3594" width="5.28515625" style="7" bestFit="1" customWidth="1"/>
    <col min="3595" max="3595" width="5.140625" style="7" customWidth="1"/>
    <col min="3596" max="3596" width="7.42578125" style="7" bestFit="1" customWidth="1"/>
    <col min="3597" max="3597" width="8.5703125" style="7" bestFit="1" customWidth="1"/>
    <col min="3598" max="3600" width="13.140625" style="7" bestFit="1" customWidth="1"/>
    <col min="3601" max="3601" width="13" style="7"/>
    <col min="3602" max="3602" width="29.42578125" style="7" bestFit="1" customWidth="1"/>
    <col min="3603" max="3831" width="13" style="7"/>
    <col min="3832" max="3832" width="4.5703125" style="7" customWidth="1"/>
    <col min="3833" max="3833" width="23.5703125" style="7" customWidth="1"/>
    <col min="3834" max="3834" width="30.28515625" style="7" customWidth="1"/>
    <col min="3835" max="3835" width="10.42578125" style="7" customWidth="1"/>
    <col min="3836" max="3836" width="6.7109375" style="7" bestFit="1" customWidth="1"/>
    <col min="3837" max="3837" width="6.140625" style="7" customWidth="1"/>
    <col min="3838" max="3838" width="5" style="7" customWidth="1"/>
    <col min="3839" max="3839" width="6.42578125" style="7" customWidth="1"/>
    <col min="3840" max="3842" width="5.42578125" style="7" customWidth="1"/>
    <col min="3843" max="3843" width="5.28515625" style="7" customWidth="1"/>
    <col min="3844" max="3844" width="5.42578125" style="7" customWidth="1"/>
    <col min="3845" max="3845" width="5.7109375" style="7" bestFit="1" customWidth="1"/>
    <col min="3846" max="3846" width="9.42578125" style="7" customWidth="1"/>
    <col min="3847" max="3847" width="10.140625" style="7" customWidth="1"/>
    <col min="3848" max="3848" width="9.140625" style="7" customWidth="1"/>
    <col min="3849" max="3849" width="9.5703125" style="7" customWidth="1"/>
    <col min="3850" max="3850" width="5.28515625" style="7" bestFit="1" customWidth="1"/>
    <col min="3851" max="3851" width="5.140625" style="7" customWidth="1"/>
    <col min="3852" max="3852" width="7.42578125" style="7" bestFit="1" customWidth="1"/>
    <col min="3853" max="3853" width="8.5703125" style="7" bestFit="1" customWidth="1"/>
    <col min="3854" max="3856" width="13.140625" style="7" bestFit="1" customWidth="1"/>
    <col min="3857" max="3857" width="13" style="7"/>
    <col min="3858" max="3858" width="29.42578125" style="7" bestFit="1" customWidth="1"/>
    <col min="3859" max="4087" width="13" style="7"/>
    <col min="4088" max="4088" width="4.5703125" style="7" customWidth="1"/>
    <col min="4089" max="4089" width="23.5703125" style="7" customWidth="1"/>
    <col min="4090" max="4090" width="30.28515625" style="7" customWidth="1"/>
    <col min="4091" max="4091" width="10.42578125" style="7" customWidth="1"/>
    <col min="4092" max="4092" width="6.7109375" style="7" bestFit="1" customWidth="1"/>
    <col min="4093" max="4093" width="6.140625" style="7" customWidth="1"/>
    <col min="4094" max="4094" width="5" style="7" customWidth="1"/>
    <col min="4095" max="4095" width="6.42578125" style="7" customWidth="1"/>
    <col min="4096" max="4098" width="5.42578125" style="7" customWidth="1"/>
    <col min="4099" max="4099" width="5.28515625" style="7" customWidth="1"/>
    <col min="4100" max="4100" width="5.42578125" style="7" customWidth="1"/>
    <col min="4101" max="4101" width="5.7109375" style="7" bestFit="1" customWidth="1"/>
    <col min="4102" max="4102" width="9.42578125" style="7" customWidth="1"/>
    <col min="4103" max="4103" width="10.140625" style="7" customWidth="1"/>
    <col min="4104" max="4104" width="9.140625" style="7" customWidth="1"/>
    <col min="4105" max="4105" width="9.5703125" style="7" customWidth="1"/>
    <col min="4106" max="4106" width="5.28515625" style="7" bestFit="1" customWidth="1"/>
    <col min="4107" max="4107" width="5.140625" style="7" customWidth="1"/>
    <col min="4108" max="4108" width="7.42578125" style="7" bestFit="1" customWidth="1"/>
    <col min="4109" max="4109" width="8.5703125" style="7" bestFit="1" customWidth="1"/>
    <col min="4110" max="4112" width="13.140625" style="7" bestFit="1" customWidth="1"/>
    <col min="4113" max="4113" width="13" style="7"/>
    <col min="4114" max="4114" width="29.42578125" style="7" bestFit="1" customWidth="1"/>
    <col min="4115" max="4343" width="13" style="7"/>
    <col min="4344" max="4344" width="4.5703125" style="7" customWidth="1"/>
    <col min="4345" max="4345" width="23.5703125" style="7" customWidth="1"/>
    <col min="4346" max="4346" width="30.28515625" style="7" customWidth="1"/>
    <col min="4347" max="4347" width="10.42578125" style="7" customWidth="1"/>
    <col min="4348" max="4348" width="6.7109375" style="7" bestFit="1" customWidth="1"/>
    <col min="4349" max="4349" width="6.140625" style="7" customWidth="1"/>
    <col min="4350" max="4350" width="5" style="7" customWidth="1"/>
    <col min="4351" max="4351" width="6.42578125" style="7" customWidth="1"/>
    <col min="4352" max="4354" width="5.42578125" style="7" customWidth="1"/>
    <col min="4355" max="4355" width="5.28515625" style="7" customWidth="1"/>
    <col min="4356" max="4356" width="5.42578125" style="7" customWidth="1"/>
    <col min="4357" max="4357" width="5.7109375" style="7" bestFit="1" customWidth="1"/>
    <col min="4358" max="4358" width="9.42578125" style="7" customWidth="1"/>
    <col min="4359" max="4359" width="10.140625" style="7" customWidth="1"/>
    <col min="4360" max="4360" width="9.140625" style="7" customWidth="1"/>
    <col min="4361" max="4361" width="9.5703125" style="7" customWidth="1"/>
    <col min="4362" max="4362" width="5.28515625" style="7" bestFit="1" customWidth="1"/>
    <col min="4363" max="4363" width="5.140625" style="7" customWidth="1"/>
    <col min="4364" max="4364" width="7.42578125" style="7" bestFit="1" customWidth="1"/>
    <col min="4365" max="4365" width="8.5703125" style="7" bestFit="1" customWidth="1"/>
    <col min="4366" max="4368" width="13.140625" style="7" bestFit="1" customWidth="1"/>
    <col min="4369" max="4369" width="13" style="7"/>
    <col min="4370" max="4370" width="29.42578125" style="7" bestFit="1" customWidth="1"/>
    <col min="4371" max="4599" width="13" style="7"/>
    <col min="4600" max="4600" width="4.5703125" style="7" customWidth="1"/>
    <col min="4601" max="4601" width="23.5703125" style="7" customWidth="1"/>
    <col min="4602" max="4602" width="30.28515625" style="7" customWidth="1"/>
    <col min="4603" max="4603" width="10.42578125" style="7" customWidth="1"/>
    <col min="4604" max="4604" width="6.7109375" style="7" bestFit="1" customWidth="1"/>
    <col min="4605" max="4605" width="6.140625" style="7" customWidth="1"/>
    <col min="4606" max="4606" width="5" style="7" customWidth="1"/>
    <col min="4607" max="4607" width="6.42578125" style="7" customWidth="1"/>
    <col min="4608" max="4610" width="5.42578125" style="7" customWidth="1"/>
    <col min="4611" max="4611" width="5.28515625" style="7" customWidth="1"/>
    <col min="4612" max="4612" width="5.42578125" style="7" customWidth="1"/>
    <col min="4613" max="4613" width="5.7109375" style="7" bestFit="1" customWidth="1"/>
    <col min="4614" max="4614" width="9.42578125" style="7" customWidth="1"/>
    <col min="4615" max="4615" width="10.140625" style="7" customWidth="1"/>
    <col min="4616" max="4616" width="9.140625" style="7" customWidth="1"/>
    <col min="4617" max="4617" width="9.5703125" style="7" customWidth="1"/>
    <col min="4618" max="4618" width="5.28515625" style="7" bestFit="1" customWidth="1"/>
    <col min="4619" max="4619" width="5.140625" style="7" customWidth="1"/>
    <col min="4620" max="4620" width="7.42578125" style="7" bestFit="1" customWidth="1"/>
    <col min="4621" max="4621" width="8.5703125" style="7" bestFit="1" customWidth="1"/>
    <col min="4622" max="4624" width="13.140625" style="7" bestFit="1" customWidth="1"/>
    <col min="4625" max="4625" width="13" style="7"/>
    <col min="4626" max="4626" width="29.42578125" style="7" bestFit="1" customWidth="1"/>
    <col min="4627" max="4855" width="13" style="7"/>
    <col min="4856" max="4856" width="4.5703125" style="7" customWidth="1"/>
    <col min="4857" max="4857" width="23.5703125" style="7" customWidth="1"/>
    <col min="4858" max="4858" width="30.28515625" style="7" customWidth="1"/>
    <col min="4859" max="4859" width="10.42578125" style="7" customWidth="1"/>
    <col min="4860" max="4860" width="6.7109375" style="7" bestFit="1" customWidth="1"/>
    <col min="4861" max="4861" width="6.140625" style="7" customWidth="1"/>
    <col min="4862" max="4862" width="5" style="7" customWidth="1"/>
    <col min="4863" max="4863" width="6.42578125" style="7" customWidth="1"/>
    <col min="4864" max="4866" width="5.42578125" style="7" customWidth="1"/>
    <col min="4867" max="4867" width="5.28515625" style="7" customWidth="1"/>
    <col min="4868" max="4868" width="5.42578125" style="7" customWidth="1"/>
    <col min="4869" max="4869" width="5.7109375" style="7" bestFit="1" customWidth="1"/>
    <col min="4870" max="4870" width="9.42578125" style="7" customWidth="1"/>
    <col min="4871" max="4871" width="10.140625" style="7" customWidth="1"/>
    <col min="4872" max="4872" width="9.140625" style="7" customWidth="1"/>
    <col min="4873" max="4873" width="9.5703125" style="7" customWidth="1"/>
    <col min="4874" max="4874" width="5.28515625" style="7" bestFit="1" customWidth="1"/>
    <col min="4875" max="4875" width="5.140625" style="7" customWidth="1"/>
    <col min="4876" max="4876" width="7.42578125" style="7" bestFit="1" customWidth="1"/>
    <col min="4877" max="4877" width="8.5703125" style="7" bestFit="1" customWidth="1"/>
    <col min="4878" max="4880" width="13.140625" style="7" bestFit="1" customWidth="1"/>
    <col min="4881" max="4881" width="13" style="7"/>
    <col min="4882" max="4882" width="29.42578125" style="7" bestFit="1" customWidth="1"/>
    <col min="4883" max="5111" width="13" style="7"/>
    <col min="5112" max="5112" width="4.5703125" style="7" customWidth="1"/>
    <col min="5113" max="5113" width="23.5703125" style="7" customWidth="1"/>
    <col min="5114" max="5114" width="30.28515625" style="7" customWidth="1"/>
    <col min="5115" max="5115" width="10.42578125" style="7" customWidth="1"/>
    <col min="5116" max="5116" width="6.7109375" style="7" bestFit="1" customWidth="1"/>
    <col min="5117" max="5117" width="6.140625" style="7" customWidth="1"/>
    <col min="5118" max="5118" width="5" style="7" customWidth="1"/>
    <col min="5119" max="5119" width="6.42578125" style="7" customWidth="1"/>
    <col min="5120" max="5122" width="5.42578125" style="7" customWidth="1"/>
    <col min="5123" max="5123" width="5.28515625" style="7" customWidth="1"/>
    <col min="5124" max="5124" width="5.42578125" style="7" customWidth="1"/>
    <col min="5125" max="5125" width="5.7109375" style="7" bestFit="1" customWidth="1"/>
    <col min="5126" max="5126" width="9.42578125" style="7" customWidth="1"/>
    <col min="5127" max="5127" width="10.140625" style="7" customWidth="1"/>
    <col min="5128" max="5128" width="9.140625" style="7" customWidth="1"/>
    <col min="5129" max="5129" width="9.5703125" style="7" customWidth="1"/>
    <col min="5130" max="5130" width="5.28515625" style="7" bestFit="1" customWidth="1"/>
    <col min="5131" max="5131" width="5.140625" style="7" customWidth="1"/>
    <col min="5132" max="5132" width="7.42578125" style="7" bestFit="1" customWidth="1"/>
    <col min="5133" max="5133" width="8.5703125" style="7" bestFit="1" customWidth="1"/>
    <col min="5134" max="5136" width="13.140625" style="7" bestFit="1" customWidth="1"/>
    <col min="5137" max="5137" width="13" style="7"/>
    <col min="5138" max="5138" width="29.42578125" style="7" bestFit="1" customWidth="1"/>
    <col min="5139" max="5367" width="13" style="7"/>
    <col min="5368" max="5368" width="4.5703125" style="7" customWidth="1"/>
    <col min="5369" max="5369" width="23.5703125" style="7" customWidth="1"/>
    <col min="5370" max="5370" width="30.28515625" style="7" customWidth="1"/>
    <col min="5371" max="5371" width="10.42578125" style="7" customWidth="1"/>
    <col min="5372" max="5372" width="6.7109375" style="7" bestFit="1" customWidth="1"/>
    <col min="5373" max="5373" width="6.140625" style="7" customWidth="1"/>
    <col min="5374" max="5374" width="5" style="7" customWidth="1"/>
    <col min="5375" max="5375" width="6.42578125" style="7" customWidth="1"/>
    <col min="5376" max="5378" width="5.42578125" style="7" customWidth="1"/>
    <col min="5379" max="5379" width="5.28515625" style="7" customWidth="1"/>
    <col min="5380" max="5380" width="5.42578125" style="7" customWidth="1"/>
    <col min="5381" max="5381" width="5.7109375" style="7" bestFit="1" customWidth="1"/>
    <col min="5382" max="5382" width="9.42578125" style="7" customWidth="1"/>
    <col min="5383" max="5383" width="10.140625" style="7" customWidth="1"/>
    <col min="5384" max="5384" width="9.140625" style="7" customWidth="1"/>
    <col min="5385" max="5385" width="9.5703125" style="7" customWidth="1"/>
    <col min="5386" max="5386" width="5.28515625" style="7" bestFit="1" customWidth="1"/>
    <col min="5387" max="5387" width="5.140625" style="7" customWidth="1"/>
    <col min="5388" max="5388" width="7.42578125" style="7" bestFit="1" customWidth="1"/>
    <col min="5389" max="5389" width="8.5703125" style="7" bestFit="1" customWidth="1"/>
    <col min="5390" max="5392" width="13.140625" style="7" bestFit="1" customWidth="1"/>
    <col min="5393" max="5393" width="13" style="7"/>
    <col min="5394" max="5394" width="29.42578125" style="7" bestFit="1" customWidth="1"/>
    <col min="5395" max="5623" width="13" style="7"/>
    <col min="5624" max="5624" width="4.5703125" style="7" customWidth="1"/>
    <col min="5625" max="5625" width="23.5703125" style="7" customWidth="1"/>
    <col min="5626" max="5626" width="30.28515625" style="7" customWidth="1"/>
    <col min="5627" max="5627" width="10.42578125" style="7" customWidth="1"/>
    <col min="5628" max="5628" width="6.7109375" style="7" bestFit="1" customWidth="1"/>
    <col min="5629" max="5629" width="6.140625" style="7" customWidth="1"/>
    <col min="5630" max="5630" width="5" style="7" customWidth="1"/>
    <col min="5631" max="5631" width="6.42578125" style="7" customWidth="1"/>
    <col min="5632" max="5634" width="5.42578125" style="7" customWidth="1"/>
    <col min="5635" max="5635" width="5.28515625" style="7" customWidth="1"/>
    <col min="5636" max="5636" width="5.42578125" style="7" customWidth="1"/>
    <col min="5637" max="5637" width="5.7109375" style="7" bestFit="1" customWidth="1"/>
    <col min="5638" max="5638" width="9.42578125" style="7" customWidth="1"/>
    <col min="5639" max="5639" width="10.140625" style="7" customWidth="1"/>
    <col min="5640" max="5640" width="9.140625" style="7" customWidth="1"/>
    <col min="5641" max="5641" width="9.5703125" style="7" customWidth="1"/>
    <col min="5642" max="5642" width="5.28515625" style="7" bestFit="1" customWidth="1"/>
    <col min="5643" max="5643" width="5.140625" style="7" customWidth="1"/>
    <col min="5644" max="5644" width="7.42578125" style="7" bestFit="1" customWidth="1"/>
    <col min="5645" max="5645" width="8.5703125" style="7" bestFit="1" customWidth="1"/>
    <col min="5646" max="5648" width="13.140625" style="7" bestFit="1" customWidth="1"/>
    <col min="5649" max="5649" width="13" style="7"/>
    <col min="5650" max="5650" width="29.42578125" style="7" bestFit="1" customWidth="1"/>
    <col min="5651" max="5879" width="13" style="7"/>
    <col min="5880" max="5880" width="4.5703125" style="7" customWidth="1"/>
    <col min="5881" max="5881" width="23.5703125" style="7" customWidth="1"/>
    <col min="5882" max="5882" width="30.28515625" style="7" customWidth="1"/>
    <col min="5883" max="5883" width="10.42578125" style="7" customWidth="1"/>
    <col min="5884" max="5884" width="6.7109375" style="7" bestFit="1" customWidth="1"/>
    <col min="5885" max="5885" width="6.140625" style="7" customWidth="1"/>
    <col min="5886" max="5886" width="5" style="7" customWidth="1"/>
    <col min="5887" max="5887" width="6.42578125" style="7" customWidth="1"/>
    <col min="5888" max="5890" width="5.42578125" style="7" customWidth="1"/>
    <col min="5891" max="5891" width="5.28515625" style="7" customWidth="1"/>
    <col min="5892" max="5892" width="5.42578125" style="7" customWidth="1"/>
    <col min="5893" max="5893" width="5.7109375" style="7" bestFit="1" customWidth="1"/>
    <col min="5894" max="5894" width="9.42578125" style="7" customWidth="1"/>
    <col min="5895" max="5895" width="10.140625" style="7" customWidth="1"/>
    <col min="5896" max="5896" width="9.140625" style="7" customWidth="1"/>
    <col min="5897" max="5897" width="9.5703125" style="7" customWidth="1"/>
    <col min="5898" max="5898" width="5.28515625" style="7" bestFit="1" customWidth="1"/>
    <col min="5899" max="5899" width="5.140625" style="7" customWidth="1"/>
    <col min="5900" max="5900" width="7.42578125" style="7" bestFit="1" customWidth="1"/>
    <col min="5901" max="5901" width="8.5703125" style="7" bestFit="1" customWidth="1"/>
    <col min="5902" max="5904" width="13.140625" style="7" bestFit="1" customWidth="1"/>
    <col min="5905" max="5905" width="13" style="7"/>
    <col min="5906" max="5906" width="29.42578125" style="7" bestFit="1" customWidth="1"/>
    <col min="5907" max="6135" width="13" style="7"/>
    <col min="6136" max="6136" width="4.5703125" style="7" customWidth="1"/>
    <col min="6137" max="6137" width="23.5703125" style="7" customWidth="1"/>
    <col min="6138" max="6138" width="30.28515625" style="7" customWidth="1"/>
    <col min="6139" max="6139" width="10.42578125" style="7" customWidth="1"/>
    <col min="6140" max="6140" width="6.7109375" style="7" bestFit="1" customWidth="1"/>
    <col min="6141" max="6141" width="6.140625" style="7" customWidth="1"/>
    <col min="6142" max="6142" width="5" style="7" customWidth="1"/>
    <col min="6143" max="6143" width="6.42578125" style="7" customWidth="1"/>
    <col min="6144" max="6146" width="5.42578125" style="7" customWidth="1"/>
    <col min="6147" max="6147" width="5.28515625" style="7" customWidth="1"/>
    <col min="6148" max="6148" width="5.42578125" style="7" customWidth="1"/>
    <col min="6149" max="6149" width="5.7109375" style="7" bestFit="1" customWidth="1"/>
    <col min="6150" max="6150" width="9.42578125" style="7" customWidth="1"/>
    <col min="6151" max="6151" width="10.140625" style="7" customWidth="1"/>
    <col min="6152" max="6152" width="9.140625" style="7" customWidth="1"/>
    <col min="6153" max="6153" width="9.5703125" style="7" customWidth="1"/>
    <col min="6154" max="6154" width="5.28515625" style="7" bestFit="1" customWidth="1"/>
    <col min="6155" max="6155" width="5.140625" style="7" customWidth="1"/>
    <col min="6156" max="6156" width="7.42578125" style="7" bestFit="1" customWidth="1"/>
    <col min="6157" max="6157" width="8.5703125" style="7" bestFit="1" customWidth="1"/>
    <col min="6158" max="6160" width="13.140625" style="7" bestFit="1" customWidth="1"/>
    <col min="6161" max="6161" width="13" style="7"/>
    <col min="6162" max="6162" width="29.42578125" style="7" bestFit="1" customWidth="1"/>
    <col min="6163" max="6391" width="13" style="7"/>
    <col min="6392" max="6392" width="4.5703125" style="7" customWidth="1"/>
    <col min="6393" max="6393" width="23.5703125" style="7" customWidth="1"/>
    <col min="6394" max="6394" width="30.28515625" style="7" customWidth="1"/>
    <col min="6395" max="6395" width="10.42578125" style="7" customWidth="1"/>
    <col min="6396" max="6396" width="6.7109375" style="7" bestFit="1" customWidth="1"/>
    <col min="6397" max="6397" width="6.140625" style="7" customWidth="1"/>
    <col min="6398" max="6398" width="5" style="7" customWidth="1"/>
    <col min="6399" max="6399" width="6.42578125" style="7" customWidth="1"/>
    <col min="6400" max="6402" width="5.42578125" style="7" customWidth="1"/>
    <col min="6403" max="6403" width="5.28515625" style="7" customWidth="1"/>
    <col min="6404" max="6404" width="5.42578125" style="7" customWidth="1"/>
    <col min="6405" max="6405" width="5.7109375" style="7" bestFit="1" customWidth="1"/>
    <col min="6406" max="6406" width="9.42578125" style="7" customWidth="1"/>
    <col min="6407" max="6407" width="10.140625" style="7" customWidth="1"/>
    <col min="6408" max="6408" width="9.140625" style="7" customWidth="1"/>
    <col min="6409" max="6409" width="9.5703125" style="7" customWidth="1"/>
    <col min="6410" max="6410" width="5.28515625" style="7" bestFit="1" customWidth="1"/>
    <col min="6411" max="6411" width="5.140625" style="7" customWidth="1"/>
    <col min="6412" max="6412" width="7.42578125" style="7" bestFit="1" customWidth="1"/>
    <col min="6413" max="6413" width="8.5703125" style="7" bestFit="1" customWidth="1"/>
    <col min="6414" max="6416" width="13.140625" style="7" bestFit="1" customWidth="1"/>
    <col min="6417" max="6417" width="13" style="7"/>
    <col min="6418" max="6418" width="29.42578125" style="7" bestFit="1" customWidth="1"/>
    <col min="6419" max="6647" width="13" style="7"/>
    <col min="6648" max="6648" width="4.5703125" style="7" customWidth="1"/>
    <col min="6649" max="6649" width="23.5703125" style="7" customWidth="1"/>
    <col min="6650" max="6650" width="30.28515625" style="7" customWidth="1"/>
    <col min="6651" max="6651" width="10.42578125" style="7" customWidth="1"/>
    <col min="6652" max="6652" width="6.7109375" style="7" bestFit="1" customWidth="1"/>
    <col min="6653" max="6653" width="6.140625" style="7" customWidth="1"/>
    <col min="6654" max="6654" width="5" style="7" customWidth="1"/>
    <col min="6655" max="6655" width="6.42578125" style="7" customWidth="1"/>
    <col min="6656" max="6658" width="5.42578125" style="7" customWidth="1"/>
    <col min="6659" max="6659" width="5.28515625" style="7" customWidth="1"/>
    <col min="6660" max="6660" width="5.42578125" style="7" customWidth="1"/>
    <col min="6661" max="6661" width="5.7109375" style="7" bestFit="1" customWidth="1"/>
    <col min="6662" max="6662" width="9.42578125" style="7" customWidth="1"/>
    <col min="6663" max="6663" width="10.140625" style="7" customWidth="1"/>
    <col min="6664" max="6664" width="9.140625" style="7" customWidth="1"/>
    <col min="6665" max="6665" width="9.5703125" style="7" customWidth="1"/>
    <col min="6666" max="6666" width="5.28515625" style="7" bestFit="1" customWidth="1"/>
    <col min="6667" max="6667" width="5.140625" style="7" customWidth="1"/>
    <col min="6668" max="6668" width="7.42578125" style="7" bestFit="1" customWidth="1"/>
    <col min="6669" max="6669" width="8.5703125" style="7" bestFit="1" customWidth="1"/>
    <col min="6670" max="6672" width="13.140625" style="7" bestFit="1" customWidth="1"/>
    <col min="6673" max="6673" width="13" style="7"/>
    <col min="6674" max="6674" width="29.42578125" style="7" bestFit="1" customWidth="1"/>
    <col min="6675" max="6903" width="13" style="7"/>
    <col min="6904" max="6904" width="4.5703125" style="7" customWidth="1"/>
    <col min="6905" max="6905" width="23.5703125" style="7" customWidth="1"/>
    <col min="6906" max="6906" width="30.28515625" style="7" customWidth="1"/>
    <col min="6907" max="6907" width="10.42578125" style="7" customWidth="1"/>
    <col min="6908" max="6908" width="6.7109375" style="7" bestFit="1" customWidth="1"/>
    <col min="6909" max="6909" width="6.140625" style="7" customWidth="1"/>
    <col min="6910" max="6910" width="5" style="7" customWidth="1"/>
    <col min="6911" max="6911" width="6.42578125" style="7" customWidth="1"/>
    <col min="6912" max="6914" width="5.42578125" style="7" customWidth="1"/>
    <col min="6915" max="6915" width="5.28515625" style="7" customWidth="1"/>
    <col min="6916" max="6916" width="5.42578125" style="7" customWidth="1"/>
    <col min="6917" max="6917" width="5.7109375" style="7" bestFit="1" customWidth="1"/>
    <col min="6918" max="6918" width="9.42578125" style="7" customWidth="1"/>
    <col min="6919" max="6919" width="10.140625" style="7" customWidth="1"/>
    <col min="6920" max="6920" width="9.140625" style="7" customWidth="1"/>
    <col min="6921" max="6921" width="9.5703125" style="7" customWidth="1"/>
    <col min="6922" max="6922" width="5.28515625" style="7" bestFit="1" customWidth="1"/>
    <col min="6923" max="6923" width="5.140625" style="7" customWidth="1"/>
    <col min="6924" max="6924" width="7.42578125" style="7" bestFit="1" customWidth="1"/>
    <col min="6925" max="6925" width="8.5703125" style="7" bestFit="1" customWidth="1"/>
    <col min="6926" max="6928" width="13.140625" style="7" bestFit="1" customWidth="1"/>
    <col min="6929" max="6929" width="13" style="7"/>
    <col min="6930" max="6930" width="29.42578125" style="7" bestFit="1" customWidth="1"/>
    <col min="6931" max="7159" width="13" style="7"/>
    <col min="7160" max="7160" width="4.5703125" style="7" customWidth="1"/>
    <col min="7161" max="7161" width="23.5703125" style="7" customWidth="1"/>
    <col min="7162" max="7162" width="30.28515625" style="7" customWidth="1"/>
    <col min="7163" max="7163" width="10.42578125" style="7" customWidth="1"/>
    <col min="7164" max="7164" width="6.7109375" style="7" bestFit="1" customWidth="1"/>
    <col min="7165" max="7165" width="6.140625" style="7" customWidth="1"/>
    <col min="7166" max="7166" width="5" style="7" customWidth="1"/>
    <col min="7167" max="7167" width="6.42578125" style="7" customWidth="1"/>
    <col min="7168" max="7170" width="5.42578125" style="7" customWidth="1"/>
    <col min="7171" max="7171" width="5.28515625" style="7" customWidth="1"/>
    <col min="7172" max="7172" width="5.42578125" style="7" customWidth="1"/>
    <col min="7173" max="7173" width="5.7109375" style="7" bestFit="1" customWidth="1"/>
    <col min="7174" max="7174" width="9.42578125" style="7" customWidth="1"/>
    <col min="7175" max="7175" width="10.140625" style="7" customWidth="1"/>
    <col min="7176" max="7176" width="9.140625" style="7" customWidth="1"/>
    <col min="7177" max="7177" width="9.5703125" style="7" customWidth="1"/>
    <col min="7178" max="7178" width="5.28515625" style="7" bestFit="1" customWidth="1"/>
    <col min="7179" max="7179" width="5.140625" style="7" customWidth="1"/>
    <col min="7180" max="7180" width="7.42578125" style="7" bestFit="1" customWidth="1"/>
    <col min="7181" max="7181" width="8.5703125" style="7" bestFit="1" customWidth="1"/>
    <col min="7182" max="7184" width="13.140625" style="7" bestFit="1" customWidth="1"/>
    <col min="7185" max="7185" width="13" style="7"/>
    <col min="7186" max="7186" width="29.42578125" style="7" bestFit="1" customWidth="1"/>
    <col min="7187" max="7415" width="13" style="7"/>
    <col min="7416" max="7416" width="4.5703125" style="7" customWidth="1"/>
    <col min="7417" max="7417" width="23.5703125" style="7" customWidth="1"/>
    <col min="7418" max="7418" width="30.28515625" style="7" customWidth="1"/>
    <col min="7419" max="7419" width="10.42578125" style="7" customWidth="1"/>
    <col min="7420" max="7420" width="6.7109375" style="7" bestFit="1" customWidth="1"/>
    <col min="7421" max="7421" width="6.140625" style="7" customWidth="1"/>
    <col min="7422" max="7422" width="5" style="7" customWidth="1"/>
    <col min="7423" max="7423" width="6.42578125" style="7" customWidth="1"/>
    <col min="7424" max="7426" width="5.42578125" style="7" customWidth="1"/>
    <col min="7427" max="7427" width="5.28515625" style="7" customWidth="1"/>
    <col min="7428" max="7428" width="5.42578125" style="7" customWidth="1"/>
    <col min="7429" max="7429" width="5.7109375" style="7" bestFit="1" customWidth="1"/>
    <col min="7430" max="7430" width="9.42578125" style="7" customWidth="1"/>
    <col min="7431" max="7431" width="10.140625" style="7" customWidth="1"/>
    <col min="7432" max="7432" width="9.140625" style="7" customWidth="1"/>
    <col min="7433" max="7433" width="9.5703125" style="7" customWidth="1"/>
    <col min="7434" max="7434" width="5.28515625" style="7" bestFit="1" customWidth="1"/>
    <col min="7435" max="7435" width="5.140625" style="7" customWidth="1"/>
    <col min="7436" max="7436" width="7.42578125" style="7" bestFit="1" customWidth="1"/>
    <col min="7437" max="7437" width="8.5703125" style="7" bestFit="1" customWidth="1"/>
    <col min="7438" max="7440" width="13.140625" style="7" bestFit="1" customWidth="1"/>
    <col min="7441" max="7441" width="13" style="7"/>
    <col min="7442" max="7442" width="29.42578125" style="7" bestFit="1" customWidth="1"/>
    <col min="7443" max="7671" width="13" style="7"/>
    <col min="7672" max="7672" width="4.5703125" style="7" customWidth="1"/>
    <col min="7673" max="7673" width="23.5703125" style="7" customWidth="1"/>
    <col min="7674" max="7674" width="30.28515625" style="7" customWidth="1"/>
    <col min="7675" max="7675" width="10.42578125" style="7" customWidth="1"/>
    <col min="7676" max="7676" width="6.7109375" style="7" bestFit="1" customWidth="1"/>
    <col min="7677" max="7677" width="6.140625" style="7" customWidth="1"/>
    <col min="7678" max="7678" width="5" style="7" customWidth="1"/>
    <col min="7679" max="7679" width="6.42578125" style="7" customWidth="1"/>
    <col min="7680" max="7682" width="5.42578125" style="7" customWidth="1"/>
    <col min="7683" max="7683" width="5.28515625" style="7" customWidth="1"/>
    <col min="7684" max="7684" width="5.42578125" style="7" customWidth="1"/>
    <col min="7685" max="7685" width="5.7109375" style="7" bestFit="1" customWidth="1"/>
    <col min="7686" max="7686" width="9.42578125" style="7" customWidth="1"/>
    <col min="7687" max="7687" width="10.140625" style="7" customWidth="1"/>
    <col min="7688" max="7688" width="9.140625" style="7" customWidth="1"/>
    <col min="7689" max="7689" width="9.5703125" style="7" customWidth="1"/>
    <col min="7690" max="7690" width="5.28515625" style="7" bestFit="1" customWidth="1"/>
    <col min="7691" max="7691" width="5.140625" style="7" customWidth="1"/>
    <col min="7692" max="7692" width="7.42578125" style="7" bestFit="1" customWidth="1"/>
    <col min="7693" max="7693" width="8.5703125" style="7" bestFit="1" customWidth="1"/>
    <col min="7694" max="7696" width="13.140625" style="7" bestFit="1" customWidth="1"/>
    <col min="7697" max="7697" width="13" style="7"/>
    <col min="7698" max="7698" width="29.42578125" style="7" bestFit="1" customWidth="1"/>
    <col min="7699" max="7927" width="13" style="7"/>
    <col min="7928" max="7928" width="4.5703125" style="7" customWidth="1"/>
    <col min="7929" max="7929" width="23.5703125" style="7" customWidth="1"/>
    <col min="7930" max="7930" width="30.28515625" style="7" customWidth="1"/>
    <col min="7931" max="7931" width="10.42578125" style="7" customWidth="1"/>
    <col min="7932" max="7932" width="6.7109375" style="7" bestFit="1" customWidth="1"/>
    <col min="7933" max="7933" width="6.140625" style="7" customWidth="1"/>
    <col min="7934" max="7934" width="5" style="7" customWidth="1"/>
    <col min="7935" max="7935" width="6.42578125" style="7" customWidth="1"/>
    <col min="7936" max="7938" width="5.42578125" style="7" customWidth="1"/>
    <col min="7939" max="7939" width="5.28515625" style="7" customWidth="1"/>
    <col min="7940" max="7940" width="5.42578125" style="7" customWidth="1"/>
    <col min="7941" max="7941" width="5.7109375" style="7" bestFit="1" customWidth="1"/>
    <col min="7942" max="7942" width="9.42578125" style="7" customWidth="1"/>
    <col min="7943" max="7943" width="10.140625" style="7" customWidth="1"/>
    <col min="7944" max="7944" width="9.140625" style="7" customWidth="1"/>
    <col min="7945" max="7945" width="9.5703125" style="7" customWidth="1"/>
    <col min="7946" max="7946" width="5.28515625" style="7" bestFit="1" customWidth="1"/>
    <col min="7947" max="7947" width="5.140625" style="7" customWidth="1"/>
    <col min="7948" max="7948" width="7.42578125" style="7" bestFit="1" customWidth="1"/>
    <col min="7949" max="7949" width="8.5703125" style="7" bestFit="1" customWidth="1"/>
    <col min="7950" max="7952" width="13.140625" style="7" bestFit="1" customWidth="1"/>
    <col min="7953" max="7953" width="13" style="7"/>
    <col min="7954" max="7954" width="29.42578125" style="7" bestFit="1" customWidth="1"/>
    <col min="7955" max="8183" width="13" style="7"/>
    <col min="8184" max="8184" width="4.5703125" style="7" customWidth="1"/>
    <col min="8185" max="8185" width="23.5703125" style="7" customWidth="1"/>
    <col min="8186" max="8186" width="30.28515625" style="7" customWidth="1"/>
    <col min="8187" max="8187" width="10.42578125" style="7" customWidth="1"/>
    <col min="8188" max="8188" width="6.7109375" style="7" bestFit="1" customWidth="1"/>
    <col min="8189" max="8189" width="6.140625" style="7" customWidth="1"/>
    <col min="8190" max="8190" width="5" style="7" customWidth="1"/>
    <col min="8191" max="8191" width="6.42578125" style="7" customWidth="1"/>
    <col min="8192" max="8194" width="5.42578125" style="7" customWidth="1"/>
    <col min="8195" max="8195" width="5.28515625" style="7" customWidth="1"/>
    <col min="8196" max="8196" width="5.42578125" style="7" customWidth="1"/>
    <col min="8197" max="8197" width="5.7109375" style="7" bestFit="1" customWidth="1"/>
    <col min="8198" max="8198" width="9.42578125" style="7" customWidth="1"/>
    <col min="8199" max="8199" width="10.140625" style="7" customWidth="1"/>
    <col min="8200" max="8200" width="9.140625" style="7" customWidth="1"/>
    <col min="8201" max="8201" width="9.5703125" style="7" customWidth="1"/>
    <col min="8202" max="8202" width="5.28515625" style="7" bestFit="1" customWidth="1"/>
    <col min="8203" max="8203" width="5.140625" style="7" customWidth="1"/>
    <col min="8204" max="8204" width="7.42578125" style="7" bestFit="1" customWidth="1"/>
    <col min="8205" max="8205" width="8.5703125" style="7" bestFit="1" customWidth="1"/>
    <col min="8206" max="8208" width="13.140625" style="7" bestFit="1" customWidth="1"/>
    <col min="8209" max="8209" width="13" style="7"/>
    <col min="8210" max="8210" width="29.42578125" style="7" bestFit="1" customWidth="1"/>
    <col min="8211" max="8439" width="13" style="7"/>
    <col min="8440" max="8440" width="4.5703125" style="7" customWidth="1"/>
    <col min="8441" max="8441" width="23.5703125" style="7" customWidth="1"/>
    <col min="8442" max="8442" width="30.28515625" style="7" customWidth="1"/>
    <col min="8443" max="8443" width="10.42578125" style="7" customWidth="1"/>
    <col min="8444" max="8444" width="6.7109375" style="7" bestFit="1" customWidth="1"/>
    <col min="8445" max="8445" width="6.140625" style="7" customWidth="1"/>
    <col min="8446" max="8446" width="5" style="7" customWidth="1"/>
    <col min="8447" max="8447" width="6.42578125" style="7" customWidth="1"/>
    <col min="8448" max="8450" width="5.42578125" style="7" customWidth="1"/>
    <col min="8451" max="8451" width="5.28515625" style="7" customWidth="1"/>
    <col min="8452" max="8452" width="5.42578125" style="7" customWidth="1"/>
    <col min="8453" max="8453" width="5.7109375" style="7" bestFit="1" customWidth="1"/>
    <col min="8454" max="8454" width="9.42578125" style="7" customWidth="1"/>
    <col min="8455" max="8455" width="10.140625" style="7" customWidth="1"/>
    <col min="8456" max="8456" width="9.140625" style="7" customWidth="1"/>
    <col min="8457" max="8457" width="9.5703125" style="7" customWidth="1"/>
    <col min="8458" max="8458" width="5.28515625" style="7" bestFit="1" customWidth="1"/>
    <col min="8459" max="8459" width="5.140625" style="7" customWidth="1"/>
    <col min="8460" max="8460" width="7.42578125" style="7" bestFit="1" customWidth="1"/>
    <col min="8461" max="8461" width="8.5703125" style="7" bestFit="1" customWidth="1"/>
    <col min="8462" max="8464" width="13.140625" style="7" bestFit="1" customWidth="1"/>
    <col min="8465" max="8465" width="13" style="7"/>
    <col min="8466" max="8466" width="29.42578125" style="7" bestFit="1" customWidth="1"/>
    <col min="8467" max="8695" width="13" style="7"/>
    <col min="8696" max="8696" width="4.5703125" style="7" customWidth="1"/>
    <col min="8697" max="8697" width="23.5703125" style="7" customWidth="1"/>
    <col min="8698" max="8698" width="30.28515625" style="7" customWidth="1"/>
    <col min="8699" max="8699" width="10.42578125" style="7" customWidth="1"/>
    <col min="8700" max="8700" width="6.7109375" style="7" bestFit="1" customWidth="1"/>
    <col min="8701" max="8701" width="6.140625" style="7" customWidth="1"/>
    <col min="8702" max="8702" width="5" style="7" customWidth="1"/>
    <col min="8703" max="8703" width="6.42578125" style="7" customWidth="1"/>
    <col min="8704" max="8706" width="5.42578125" style="7" customWidth="1"/>
    <col min="8707" max="8707" width="5.28515625" style="7" customWidth="1"/>
    <col min="8708" max="8708" width="5.42578125" style="7" customWidth="1"/>
    <col min="8709" max="8709" width="5.7109375" style="7" bestFit="1" customWidth="1"/>
    <col min="8710" max="8710" width="9.42578125" style="7" customWidth="1"/>
    <col min="8711" max="8711" width="10.140625" style="7" customWidth="1"/>
    <col min="8712" max="8712" width="9.140625" style="7" customWidth="1"/>
    <col min="8713" max="8713" width="9.5703125" style="7" customWidth="1"/>
    <col min="8714" max="8714" width="5.28515625" style="7" bestFit="1" customWidth="1"/>
    <col min="8715" max="8715" width="5.140625" style="7" customWidth="1"/>
    <col min="8716" max="8716" width="7.42578125" style="7" bestFit="1" customWidth="1"/>
    <col min="8717" max="8717" width="8.5703125" style="7" bestFit="1" customWidth="1"/>
    <col min="8718" max="8720" width="13.140625" style="7" bestFit="1" customWidth="1"/>
    <col min="8721" max="8721" width="13" style="7"/>
    <col min="8722" max="8722" width="29.42578125" style="7" bestFit="1" customWidth="1"/>
    <col min="8723" max="8951" width="13" style="7"/>
    <col min="8952" max="8952" width="4.5703125" style="7" customWidth="1"/>
    <col min="8953" max="8953" width="23.5703125" style="7" customWidth="1"/>
    <col min="8954" max="8954" width="30.28515625" style="7" customWidth="1"/>
    <col min="8955" max="8955" width="10.42578125" style="7" customWidth="1"/>
    <col min="8956" max="8956" width="6.7109375" style="7" bestFit="1" customWidth="1"/>
    <col min="8957" max="8957" width="6.140625" style="7" customWidth="1"/>
    <col min="8958" max="8958" width="5" style="7" customWidth="1"/>
    <col min="8959" max="8959" width="6.42578125" style="7" customWidth="1"/>
    <col min="8960" max="8962" width="5.42578125" style="7" customWidth="1"/>
    <col min="8963" max="8963" width="5.28515625" style="7" customWidth="1"/>
    <col min="8964" max="8964" width="5.42578125" style="7" customWidth="1"/>
    <col min="8965" max="8965" width="5.7109375" style="7" bestFit="1" customWidth="1"/>
    <col min="8966" max="8966" width="9.42578125" style="7" customWidth="1"/>
    <col min="8967" max="8967" width="10.140625" style="7" customWidth="1"/>
    <col min="8968" max="8968" width="9.140625" style="7" customWidth="1"/>
    <col min="8969" max="8969" width="9.5703125" style="7" customWidth="1"/>
    <col min="8970" max="8970" width="5.28515625" style="7" bestFit="1" customWidth="1"/>
    <col min="8971" max="8971" width="5.140625" style="7" customWidth="1"/>
    <col min="8972" max="8972" width="7.42578125" style="7" bestFit="1" customWidth="1"/>
    <col min="8973" max="8973" width="8.5703125" style="7" bestFit="1" customWidth="1"/>
    <col min="8974" max="8976" width="13.140625" style="7" bestFit="1" customWidth="1"/>
    <col min="8977" max="8977" width="13" style="7"/>
    <col min="8978" max="8978" width="29.42578125" style="7" bestFit="1" customWidth="1"/>
    <col min="8979" max="9207" width="13" style="7"/>
    <col min="9208" max="9208" width="4.5703125" style="7" customWidth="1"/>
    <col min="9209" max="9209" width="23.5703125" style="7" customWidth="1"/>
    <col min="9210" max="9210" width="30.28515625" style="7" customWidth="1"/>
    <col min="9211" max="9211" width="10.42578125" style="7" customWidth="1"/>
    <col min="9212" max="9212" width="6.7109375" style="7" bestFit="1" customWidth="1"/>
    <col min="9213" max="9213" width="6.140625" style="7" customWidth="1"/>
    <col min="9214" max="9214" width="5" style="7" customWidth="1"/>
    <col min="9215" max="9215" width="6.42578125" style="7" customWidth="1"/>
    <col min="9216" max="9218" width="5.42578125" style="7" customWidth="1"/>
    <col min="9219" max="9219" width="5.28515625" style="7" customWidth="1"/>
    <col min="9220" max="9220" width="5.42578125" style="7" customWidth="1"/>
    <col min="9221" max="9221" width="5.7109375" style="7" bestFit="1" customWidth="1"/>
    <col min="9222" max="9222" width="9.42578125" style="7" customWidth="1"/>
    <col min="9223" max="9223" width="10.140625" style="7" customWidth="1"/>
    <col min="9224" max="9224" width="9.140625" style="7" customWidth="1"/>
    <col min="9225" max="9225" width="9.5703125" style="7" customWidth="1"/>
    <col min="9226" max="9226" width="5.28515625" style="7" bestFit="1" customWidth="1"/>
    <col min="9227" max="9227" width="5.140625" style="7" customWidth="1"/>
    <col min="9228" max="9228" width="7.42578125" style="7" bestFit="1" customWidth="1"/>
    <col min="9229" max="9229" width="8.5703125" style="7" bestFit="1" customWidth="1"/>
    <col min="9230" max="9232" width="13.140625" style="7" bestFit="1" customWidth="1"/>
    <col min="9233" max="9233" width="13" style="7"/>
    <col min="9234" max="9234" width="29.42578125" style="7" bestFit="1" customWidth="1"/>
    <col min="9235" max="9463" width="13" style="7"/>
    <col min="9464" max="9464" width="4.5703125" style="7" customWidth="1"/>
    <col min="9465" max="9465" width="23.5703125" style="7" customWidth="1"/>
    <col min="9466" max="9466" width="30.28515625" style="7" customWidth="1"/>
    <col min="9467" max="9467" width="10.42578125" style="7" customWidth="1"/>
    <col min="9468" max="9468" width="6.7109375" style="7" bestFit="1" customWidth="1"/>
    <col min="9469" max="9469" width="6.140625" style="7" customWidth="1"/>
    <col min="9470" max="9470" width="5" style="7" customWidth="1"/>
    <col min="9471" max="9471" width="6.42578125" style="7" customWidth="1"/>
    <col min="9472" max="9474" width="5.42578125" style="7" customWidth="1"/>
    <col min="9475" max="9475" width="5.28515625" style="7" customWidth="1"/>
    <col min="9476" max="9476" width="5.42578125" style="7" customWidth="1"/>
    <col min="9477" max="9477" width="5.7109375" style="7" bestFit="1" customWidth="1"/>
    <col min="9478" max="9478" width="9.42578125" style="7" customWidth="1"/>
    <col min="9479" max="9479" width="10.140625" style="7" customWidth="1"/>
    <col min="9480" max="9480" width="9.140625" style="7" customWidth="1"/>
    <col min="9481" max="9481" width="9.5703125" style="7" customWidth="1"/>
    <col min="9482" max="9482" width="5.28515625" style="7" bestFit="1" customWidth="1"/>
    <col min="9483" max="9483" width="5.140625" style="7" customWidth="1"/>
    <col min="9484" max="9484" width="7.42578125" style="7" bestFit="1" customWidth="1"/>
    <col min="9485" max="9485" width="8.5703125" style="7" bestFit="1" customWidth="1"/>
    <col min="9486" max="9488" width="13.140625" style="7" bestFit="1" customWidth="1"/>
    <col min="9489" max="9489" width="13" style="7"/>
    <col min="9490" max="9490" width="29.42578125" style="7" bestFit="1" customWidth="1"/>
    <col min="9491" max="9719" width="13" style="7"/>
    <col min="9720" max="9720" width="4.5703125" style="7" customWidth="1"/>
    <col min="9721" max="9721" width="23.5703125" style="7" customWidth="1"/>
    <col min="9722" max="9722" width="30.28515625" style="7" customWidth="1"/>
    <col min="9723" max="9723" width="10.42578125" style="7" customWidth="1"/>
    <col min="9724" max="9724" width="6.7109375" style="7" bestFit="1" customWidth="1"/>
    <col min="9725" max="9725" width="6.140625" style="7" customWidth="1"/>
    <col min="9726" max="9726" width="5" style="7" customWidth="1"/>
    <col min="9727" max="9727" width="6.42578125" style="7" customWidth="1"/>
    <col min="9728" max="9730" width="5.42578125" style="7" customWidth="1"/>
    <col min="9731" max="9731" width="5.28515625" style="7" customWidth="1"/>
    <col min="9732" max="9732" width="5.42578125" style="7" customWidth="1"/>
    <col min="9733" max="9733" width="5.7109375" style="7" bestFit="1" customWidth="1"/>
    <col min="9734" max="9734" width="9.42578125" style="7" customWidth="1"/>
    <col min="9735" max="9735" width="10.140625" style="7" customWidth="1"/>
    <col min="9736" max="9736" width="9.140625" style="7" customWidth="1"/>
    <col min="9737" max="9737" width="9.5703125" style="7" customWidth="1"/>
    <col min="9738" max="9738" width="5.28515625" style="7" bestFit="1" customWidth="1"/>
    <col min="9739" max="9739" width="5.140625" style="7" customWidth="1"/>
    <col min="9740" max="9740" width="7.42578125" style="7" bestFit="1" customWidth="1"/>
    <col min="9741" max="9741" width="8.5703125" style="7" bestFit="1" customWidth="1"/>
    <col min="9742" max="9744" width="13.140625" style="7" bestFit="1" customWidth="1"/>
    <col min="9745" max="9745" width="13" style="7"/>
    <col min="9746" max="9746" width="29.42578125" style="7" bestFit="1" customWidth="1"/>
    <col min="9747" max="9975" width="13" style="7"/>
    <col min="9976" max="9976" width="4.5703125" style="7" customWidth="1"/>
    <col min="9977" max="9977" width="23.5703125" style="7" customWidth="1"/>
    <col min="9978" max="9978" width="30.28515625" style="7" customWidth="1"/>
    <col min="9979" max="9979" width="10.42578125" style="7" customWidth="1"/>
    <col min="9980" max="9980" width="6.7109375" style="7" bestFit="1" customWidth="1"/>
    <col min="9981" max="9981" width="6.140625" style="7" customWidth="1"/>
    <col min="9982" max="9982" width="5" style="7" customWidth="1"/>
    <col min="9983" max="9983" width="6.42578125" style="7" customWidth="1"/>
    <col min="9984" max="9986" width="5.42578125" style="7" customWidth="1"/>
    <col min="9987" max="9987" width="5.28515625" style="7" customWidth="1"/>
    <col min="9988" max="9988" width="5.42578125" style="7" customWidth="1"/>
    <col min="9989" max="9989" width="5.7109375" style="7" bestFit="1" customWidth="1"/>
    <col min="9990" max="9990" width="9.42578125" style="7" customWidth="1"/>
    <col min="9991" max="9991" width="10.140625" style="7" customWidth="1"/>
    <col min="9992" max="9992" width="9.140625" style="7" customWidth="1"/>
    <col min="9993" max="9993" width="9.5703125" style="7" customWidth="1"/>
    <col min="9994" max="9994" width="5.28515625" style="7" bestFit="1" customWidth="1"/>
    <col min="9995" max="9995" width="5.140625" style="7" customWidth="1"/>
    <col min="9996" max="9996" width="7.42578125" style="7" bestFit="1" customWidth="1"/>
    <col min="9997" max="9997" width="8.5703125" style="7" bestFit="1" customWidth="1"/>
    <col min="9998" max="10000" width="13.140625" style="7" bestFit="1" customWidth="1"/>
    <col min="10001" max="10001" width="13" style="7"/>
    <col min="10002" max="10002" width="29.42578125" style="7" bestFit="1" customWidth="1"/>
    <col min="10003" max="10231" width="13" style="7"/>
    <col min="10232" max="10232" width="4.5703125" style="7" customWidth="1"/>
    <col min="10233" max="10233" width="23.5703125" style="7" customWidth="1"/>
    <col min="10234" max="10234" width="30.28515625" style="7" customWidth="1"/>
    <col min="10235" max="10235" width="10.42578125" style="7" customWidth="1"/>
    <col min="10236" max="10236" width="6.7109375" style="7" bestFit="1" customWidth="1"/>
    <col min="10237" max="10237" width="6.140625" style="7" customWidth="1"/>
    <col min="10238" max="10238" width="5" style="7" customWidth="1"/>
    <col min="10239" max="10239" width="6.42578125" style="7" customWidth="1"/>
    <col min="10240" max="10242" width="5.42578125" style="7" customWidth="1"/>
    <col min="10243" max="10243" width="5.28515625" style="7" customWidth="1"/>
    <col min="10244" max="10244" width="5.42578125" style="7" customWidth="1"/>
    <col min="10245" max="10245" width="5.7109375" style="7" bestFit="1" customWidth="1"/>
    <col min="10246" max="10246" width="9.42578125" style="7" customWidth="1"/>
    <col min="10247" max="10247" width="10.140625" style="7" customWidth="1"/>
    <col min="10248" max="10248" width="9.140625" style="7" customWidth="1"/>
    <col min="10249" max="10249" width="9.5703125" style="7" customWidth="1"/>
    <col min="10250" max="10250" width="5.28515625" style="7" bestFit="1" customWidth="1"/>
    <col min="10251" max="10251" width="5.140625" style="7" customWidth="1"/>
    <col min="10252" max="10252" width="7.42578125" style="7" bestFit="1" customWidth="1"/>
    <col min="10253" max="10253" width="8.5703125" style="7" bestFit="1" customWidth="1"/>
    <col min="10254" max="10256" width="13.140625" style="7" bestFit="1" customWidth="1"/>
    <col min="10257" max="10257" width="13" style="7"/>
    <col min="10258" max="10258" width="29.42578125" style="7" bestFit="1" customWidth="1"/>
    <col min="10259" max="10487" width="13" style="7"/>
    <col min="10488" max="10488" width="4.5703125" style="7" customWidth="1"/>
    <col min="10489" max="10489" width="23.5703125" style="7" customWidth="1"/>
    <col min="10490" max="10490" width="30.28515625" style="7" customWidth="1"/>
    <col min="10491" max="10491" width="10.42578125" style="7" customWidth="1"/>
    <col min="10492" max="10492" width="6.7109375" style="7" bestFit="1" customWidth="1"/>
    <col min="10493" max="10493" width="6.140625" style="7" customWidth="1"/>
    <col min="10494" max="10494" width="5" style="7" customWidth="1"/>
    <col min="10495" max="10495" width="6.42578125" style="7" customWidth="1"/>
    <col min="10496" max="10498" width="5.42578125" style="7" customWidth="1"/>
    <col min="10499" max="10499" width="5.28515625" style="7" customWidth="1"/>
    <col min="10500" max="10500" width="5.42578125" style="7" customWidth="1"/>
    <col min="10501" max="10501" width="5.7109375" style="7" bestFit="1" customWidth="1"/>
    <col min="10502" max="10502" width="9.42578125" style="7" customWidth="1"/>
    <col min="10503" max="10503" width="10.140625" style="7" customWidth="1"/>
    <col min="10504" max="10504" width="9.140625" style="7" customWidth="1"/>
    <col min="10505" max="10505" width="9.5703125" style="7" customWidth="1"/>
    <col min="10506" max="10506" width="5.28515625" style="7" bestFit="1" customWidth="1"/>
    <col min="10507" max="10507" width="5.140625" style="7" customWidth="1"/>
    <col min="10508" max="10508" width="7.42578125" style="7" bestFit="1" customWidth="1"/>
    <col min="10509" max="10509" width="8.5703125" style="7" bestFit="1" customWidth="1"/>
    <col min="10510" max="10512" width="13.140625" style="7" bestFit="1" customWidth="1"/>
    <col min="10513" max="10513" width="13" style="7"/>
    <col min="10514" max="10514" width="29.42578125" style="7" bestFit="1" customWidth="1"/>
    <col min="10515" max="10743" width="13" style="7"/>
    <col min="10744" max="10744" width="4.5703125" style="7" customWidth="1"/>
    <col min="10745" max="10745" width="23.5703125" style="7" customWidth="1"/>
    <col min="10746" max="10746" width="30.28515625" style="7" customWidth="1"/>
    <col min="10747" max="10747" width="10.42578125" style="7" customWidth="1"/>
    <col min="10748" max="10748" width="6.7109375" style="7" bestFit="1" customWidth="1"/>
    <col min="10749" max="10749" width="6.140625" style="7" customWidth="1"/>
    <col min="10750" max="10750" width="5" style="7" customWidth="1"/>
    <col min="10751" max="10751" width="6.42578125" style="7" customWidth="1"/>
    <col min="10752" max="10754" width="5.42578125" style="7" customWidth="1"/>
    <col min="10755" max="10755" width="5.28515625" style="7" customWidth="1"/>
    <col min="10756" max="10756" width="5.42578125" style="7" customWidth="1"/>
    <col min="10757" max="10757" width="5.7109375" style="7" bestFit="1" customWidth="1"/>
    <col min="10758" max="10758" width="9.42578125" style="7" customWidth="1"/>
    <col min="10759" max="10759" width="10.140625" style="7" customWidth="1"/>
    <col min="10760" max="10760" width="9.140625" style="7" customWidth="1"/>
    <col min="10761" max="10761" width="9.5703125" style="7" customWidth="1"/>
    <col min="10762" max="10762" width="5.28515625" style="7" bestFit="1" customWidth="1"/>
    <col min="10763" max="10763" width="5.140625" style="7" customWidth="1"/>
    <col min="10764" max="10764" width="7.42578125" style="7" bestFit="1" customWidth="1"/>
    <col min="10765" max="10765" width="8.5703125" style="7" bestFit="1" customWidth="1"/>
    <col min="10766" max="10768" width="13.140625" style="7" bestFit="1" customWidth="1"/>
    <col min="10769" max="10769" width="13" style="7"/>
    <col min="10770" max="10770" width="29.42578125" style="7" bestFit="1" customWidth="1"/>
    <col min="10771" max="10999" width="13" style="7"/>
    <col min="11000" max="11000" width="4.5703125" style="7" customWidth="1"/>
    <col min="11001" max="11001" width="23.5703125" style="7" customWidth="1"/>
    <col min="11002" max="11002" width="30.28515625" style="7" customWidth="1"/>
    <col min="11003" max="11003" width="10.42578125" style="7" customWidth="1"/>
    <col min="11004" max="11004" width="6.7109375" style="7" bestFit="1" customWidth="1"/>
    <col min="11005" max="11005" width="6.140625" style="7" customWidth="1"/>
    <col min="11006" max="11006" width="5" style="7" customWidth="1"/>
    <col min="11007" max="11007" width="6.42578125" style="7" customWidth="1"/>
    <col min="11008" max="11010" width="5.42578125" style="7" customWidth="1"/>
    <col min="11011" max="11011" width="5.28515625" style="7" customWidth="1"/>
    <col min="11012" max="11012" width="5.42578125" style="7" customWidth="1"/>
    <col min="11013" max="11013" width="5.7109375" style="7" bestFit="1" customWidth="1"/>
    <col min="11014" max="11014" width="9.42578125" style="7" customWidth="1"/>
    <col min="11015" max="11015" width="10.140625" style="7" customWidth="1"/>
    <col min="11016" max="11016" width="9.140625" style="7" customWidth="1"/>
    <col min="11017" max="11017" width="9.5703125" style="7" customWidth="1"/>
    <col min="11018" max="11018" width="5.28515625" style="7" bestFit="1" customWidth="1"/>
    <col min="11019" max="11019" width="5.140625" style="7" customWidth="1"/>
    <col min="11020" max="11020" width="7.42578125" style="7" bestFit="1" customWidth="1"/>
    <col min="11021" max="11021" width="8.5703125" style="7" bestFit="1" customWidth="1"/>
    <col min="11022" max="11024" width="13.140625" style="7" bestFit="1" customWidth="1"/>
    <col min="11025" max="11025" width="13" style="7"/>
    <col min="11026" max="11026" width="29.42578125" style="7" bestFit="1" customWidth="1"/>
    <col min="11027" max="11255" width="13" style="7"/>
    <col min="11256" max="11256" width="4.5703125" style="7" customWidth="1"/>
    <col min="11257" max="11257" width="23.5703125" style="7" customWidth="1"/>
    <col min="11258" max="11258" width="30.28515625" style="7" customWidth="1"/>
    <col min="11259" max="11259" width="10.42578125" style="7" customWidth="1"/>
    <col min="11260" max="11260" width="6.7109375" style="7" bestFit="1" customWidth="1"/>
    <col min="11261" max="11261" width="6.140625" style="7" customWidth="1"/>
    <col min="11262" max="11262" width="5" style="7" customWidth="1"/>
    <col min="11263" max="11263" width="6.42578125" style="7" customWidth="1"/>
    <col min="11264" max="11266" width="5.42578125" style="7" customWidth="1"/>
    <col min="11267" max="11267" width="5.28515625" style="7" customWidth="1"/>
    <col min="11268" max="11268" width="5.42578125" style="7" customWidth="1"/>
    <col min="11269" max="11269" width="5.7109375" style="7" bestFit="1" customWidth="1"/>
    <col min="11270" max="11270" width="9.42578125" style="7" customWidth="1"/>
    <col min="11271" max="11271" width="10.140625" style="7" customWidth="1"/>
    <col min="11272" max="11272" width="9.140625" style="7" customWidth="1"/>
    <col min="11273" max="11273" width="9.5703125" style="7" customWidth="1"/>
    <col min="11274" max="11274" width="5.28515625" style="7" bestFit="1" customWidth="1"/>
    <col min="11275" max="11275" width="5.140625" style="7" customWidth="1"/>
    <col min="11276" max="11276" width="7.42578125" style="7" bestFit="1" customWidth="1"/>
    <col min="11277" max="11277" width="8.5703125" style="7" bestFit="1" customWidth="1"/>
    <col min="11278" max="11280" width="13.140625" style="7" bestFit="1" customWidth="1"/>
    <col min="11281" max="11281" width="13" style="7"/>
    <col min="11282" max="11282" width="29.42578125" style="7" bestFit="1" customWidth="1"/>
    <col min="11283" max="11511" width="13" style="7"/>
    <col min="11512" max="11512" width="4.5703125" style="7" customWidth="1"/>
    <col min="11513" max="11513" width="23.5703125" style="7" customWidth="1"/>
    <col min="11514" max="11514" width="30.28515625" style="7" customWidth="1"/>
    <col min="11515" max="11515" width="10.42578125" style="7" customWidth="1"/>
    <col min="11516" max="11516" width="6.7109375" style="7" bestFit="1" customWidth="1"/>
    <col min="11517" max="11517" width="6.140625" style="7" customWidth="1"/>
    <col min="11518" max="11518" width="5" style="7" customWidth="1"/>
    <col min="11519" max="11519" width="6.42578125" style="7" customWidth="1"/>
    <col min="11520" max="11522" width="5.42578125" style="7" customWidth="1"/>
    <col min="11523" max="11523" width="5.28515625" style="7" customWidth="1"/>
    <col min="11524" max="11524" width="5.42578125" style="7" customWidth="1"/>
    <col min="11525" max="11525" width="5.7109375" style="7" bestFit="1" customWidth="1"/>
    <col min="11526" max="11526" width="9.42578125" style="7" customWidth="1"/>
    <col min="11527" max="11527" width="10.140625" style="7" customWidth="1"/>
    <col min="11528" max="11528" width="9.140625" style="7" customWidth="1"/>
    <col min="11529" max="11529" width="9.5703125" style="7" customWidth="1"/>
    <col min="11530" max="11530" width="5.28515625" style="7" bestFit="1" customWidth="1"/>
    <col min="11531" max="11531" width="5.140625" style="7" customWidth="1"/>
    <col min="11532" max="11532" width="7.42578125" style="7" bestFit="1" customWidth="1"/>
    <col min="11533" max="11533" width="8.5703125" style="7" bestFit="1" customWidth="1"/>
    <col min="11534" max="11536" width="13.140625" style="7" bestFit="1" customWidth="1"/>
    <col min="11537" max="11537" width="13" style="7"/>
    <col min="11538" max="11538" width="29.42578125" style="7" bestFit="1" customWidth="1"/>
    <col min="11539" max="11767" width="13" style="7"/>
    <col min="11768" max="11768" width="4.5703125" style="7" customWidth="1"/>
    <col min="11769" max="11769" width="23.5703125" style="7" customWidth="1"/>
    <col min="11770" max="11770" width="30.28515625" style="7" customWidth="1"/>
    <col min="11771" max="11771" width="10.42578125" style="7" customWidth="1"/>
    <col min="11772" max="11772" width="6.7109375" style="7" bestFit="1" customWidth="1"/>
    <col min="11773" max="11773" width="6.140625" style="7" customWidth="1"/>
    <col min="11774" max="11774" width="5" style="7" customWidth="1"/>
    <col min="11775" max="11775" width="6.42578125" style="7" customWidth="1"/>
    <col min="11776" max="11778" width="5.42578125" style="7" customWidth="1"/>
    <col min="11779" max="11779" width="5.28515625" style="7" customWidth="1"/>
    <col min="11780" max="11780" width="5.42578125" style="7" customWidth="1"/>
    <col min="11781" max="11781" width="5.7109375" style="7" bestFit="1" customWidth="1"/>
    <col min="11782" max="11782" width="9.42578125" style="7" customWidth="1"/>
    <col min="11783" max="11783" width="10.140625" style="7" customWidth="1"/>
    <col min="11784" max="11784" width="9.140625" style="7" customWidth="1"/>
    <col min="11785" max="11785" width="9.5703125" style="7" customWidth="1"/>
    <col min="11786" max="11786" width="5.28515625" style="7" bestFit="1" customWidth="1"/>
    <col min="11787" max="11787" width="5.140625" style="7" customWidth="1"/>
    <col min="11788" max="11788" width="7.42578125" style="7" bestFit="1" customWidth="1"/>
    <col min="11789" max="11789" width="8.5703125" style="7" bestFit="1" customWidth="1"/>
    <col min="11790" max="11792" width="13.140625" style="7" bestFit="1" customWidth="1"/>
    <col min="11793" max="11793" width="13" style="7"/>
    <col min="11794" max="11794" width="29.42578125" style="7" bestFit="1" customWidth="1"/>
    <col min="11795" max="12023" width="13" style="7"/>
    <col min="12024" max="12024" width="4.5703125" style="7" customWidth="1"/>
    <col min="12025" max="12025" width="23.5703125" style="7" customWidth="1"/>
    <col min="12026" max="12026" width="30.28515625" style="7" customWidth="1"/>
    <col min="12027" max="12027" width="10.42578125" style="7" customWidth="1"/>
    <col min="12028" max="12028" width="6.7109375" style="7" bestFit="1" customWidth="1"/>
    <col min="12029" max="12029" width="6.140625" style="7" customWidth="1"/>
    <col min="12030" max="12030" width="5" style="7" customWidth="1"/>
    <col min="12031" max="12031" width="6.42578125" style="7" customWidth="1"/>
    <col min="12032" max="12034" width="5.42578125" style="7" customWidth="1"/>
    <col min="12035" max="12035" width="5.28515625" style="7" customWidth="1"/>
    <col min="12036" max="12036" width="5.42578125" style="7" customWidth="1"/>
    <col min="12037" max="12037" width="5.7109375" style="7" bestFit="1" customWidth="1"/>
    <col min="12038" max="12038" width="9.42578125" style="7" customWidth="1"/>
    <col min="12039" max="12039" width="10.140625" style="7" customWidth="1"/>
    <col min="12040" max="12040" width="9.140625" style="7" customWidth="1"/>
    <col min="12041" max="12041" width="9.5703125" style="7" customWidth="1"/>
    <col min="12042" max="12042" width="5.28515625" style="7" bestFit="1" customWidth="1"/>
    <col min="12043" max="12043" width="5.140625" style="7" customWidth="1"/>
    <col min="12044" max="12044" width="7.42578125" style="7" bestFit="1" customWidth="1"/>
    <col min="12045" max="12045" width="8.5703125" style="7" bestFit="1" customWidth="1"/>
    <col min="12046" max="12048" width="13.140625" style="7" bestFit="1" customWidth="1"/>
    <col min="12049" max="12049" width="13" style="7"/>
    <col min="12050" max="12050" width="29.42578125" style="7" bestFit="1" customWidth="1"/>
    <col min="12051" max="12279" width="13" style="7"/>
    <col min="12280" max="12280" width="4.5703125" style="7" customWidth="1"/>
    <col min="12281" max="12281" width="23.5703125" style="7" customWidth="1"/>
    <col min="12282" max="12282" width="30.28515625" style="7" customWidth="1"/>
    <col min="12283" max="12283" width="10.42578125" style="7" customWidth="1"/>
    <col min="12284" max="12284" width="6.7109375" style="7" bestFit="1" customWidth="1"/>
    <col min="12285" max="12285" width="6.140625" style="7" customWidth="1"/>
    <col min="12286" max="12286" width="5" style="7" customWidth="1"/>
    <col min="12287" max="12287" width="6.42578125" style="7" customWidth="1"/>
    <col min="12288" max="12290" width="5.42578125" style="7" customWidth="1"/>
    <col min="12291" max="12291" width="5.28515625" style="7" customWidth="1"/>
    <col min="12292" max="12292" width="5.42578125" style="7" customWidth="1"/>
    <col min="12293" max="12293" width="5.7109375" style="7" bestFit="1" customWidth="1"/>
    <col min="12294" max="12294" width="9.42578125" style="7" customWidth="1"/>
    <col min="12295" max="12295" width="10.140625" style="7" customWidth="1"/>
    <col min="12296" max="12296" width="9.140625" style="7" customWidth="1"/>
    <col min="12297" max="12297" width="9.5703125" style="7" customWidth="1"/>
    <col min="12298" max="12298" width="5.28515625" style="7" bestFit="1" customWidth="1"/>
    <col min="12299" max="12299" width="5.140625" style="7" customWidth="1"/>
    <col min="12300" max="12300" width="7.42578125" style="7" bestFit="1" customWidth="1"/>
    <col min="12301" max="12301" width="8.5703125" style="7" bestFit="1" customWidth="1"/>
    <col min="12302" max="12304" width="13.140625" style="7" bestFit="1" customWidth="1"/>
    <col min="12305" max="12305" width="13" style="7"/>
    <col min="12306" max="12306" width="29.42578125" style="7" bestFit="1" customWidth="1"/>
    <col min="12307" max="12535" width="13" style="7"/>
    <col min="12536" max="12536" width="4.5703125" style="7" customWidth="1"/>
    <col min="12537" max="12537" width="23.5703125" style="7" customWidth="1"/>
    <col min="12538" max="12538" width="30.28515625" style="7" customWidth="1"/>
    <col min="12539" max="12539" width="10.42578125" style="7" customWidth="1"/>
    <col min="12540" max="12540" width="6.7109375" style="7" bestFit="1" customWidth="1"/>
    <col min="12541" max="12541" width="6.140625" style="7" customWidth="1"/>
    <col min="12542" max="12542" width="5" style="7" customWidth="1"/>
    <col min="12543" max="12543" width="6.42578125" style="7" customWidth="1"/>
    <col min="12544" max="12546" width="5.42578125" style="7" customWidth="1"/>
    <col min="12547" max="12547" width="5.28515625" style="7" customWidth="1"/>
    <col min="12548" max="12548" width="5.42578125" style="7" customWidth="1"/>
    <col min="12549" max="12549" width="5.7109375" style="7" bestFit="1" customWidth="1"/>
    <col min="12550" max="12550" width="9.42578125" style="7" customWidth="1"/>
    <col min="12551" max="12551" width="10.140625" style="7" customWidth="1"/>
    <col min="12552" max="12552" width="9.140625" style="7" customWidth="1"/>
    <col min="12553" max="12553" width="9.5703125" style="7" customWidth="1"/>
    <col min="12554" max="12554" width="5.28515625" style="7" bestFit="1" customWidth="1"/>
    <col min="12555" max="12555" width="5.140625" style="7" customWidth="1"/>
    <col min="12556" max="12556" width="7.42578125" style="7" bestFit="1" customWidth="1"/>
    <col min="12557" max="12557" width="8.5703125" style="7" bestFit="1" customWidth="1"/>
    <col min="12558" max="12560" width="13.140625" style="7" bestFit="1" customWidth="1"/>
    <col min="12561" max="12561" width="13" style="7"/>
    <col min="12562" max="12562" width="29.42578125" style="7" bestFit="1" customWidth="1"/>
    <col min="12563" max="12791" width="13" style="7"/>
    <col min="12792" max="12792" width="4.5703125" style="7" customWidth="1"/>
    <col min="12793" max="12793" width="23.5703125" style="7" customWidth="1"/>
    <col min="12794" max="12794" width="30.28515625" style="7" customWidth="1"/>
    <col min="12795" max="12795" width="10.42578125" style="7" customWidth="1"/>
    <col min="12796" max="12796" width="6.7109375" style="7" bestFit="1" customWidth="1"/>
    <col min="12797" max="12797" width="6.140625" style="7" customWidth="1"/>
    <col min="12798" max="12798" width="5" style="7" customWidth="1"/>
    <col min="12799" max="12799" width="6.42578125" style="7" customWidth="1"/>
    <col min="12800" max="12802" width="5.42578125" style="7" customWidth="1"/>
    <col min="12803" max="12803" width="5.28515625" style="7" customWidth="1"/>
    <col min="12804" max="12804" width="5.42578125" style="7" customWidth="1"/>
    <col min="12805" max="12805" width="5.7109375" style="7" bestFit="1" customWidth="1"/>
    <col min="12806" max="12806" width="9.42578125" style="7" customWidth="1"/>
    <col min="12807" max="12807" width="10.140625" style="7" customWidth="1"/>
    <col min="12808" max="12808" width="9.140625" style="7" customWidth="1"/>
    <col min="12809" max="12809" width="9.5703125" style="7" customWidth="1"/>
    <col min="12810" max="12810" width="5.28515625" style="7" bestFit="1" customWidth="1"/>
    <col min="12811" max="12811" width="5.140625" style="7" customWidth="1"/>
    <col min="12812" max="12812" width="7.42578125" style="7" bestFit="1" customWidth="1"/>
    <col min="12813" max="12813" width="8.5703125" style="7" bestFit="1" customWidth="1"/>
    <col min="12814" max="12816" width="13.140625" style="7" bestFit="1" customWidth="1"/>
    <col min="12817" max="12817" width="13" style="7"/>
    <col min="12818" max="12818" width="29.42578125" style="7" bestFit="1" customWidth="1"/>
    <col min="12819" max="13047" width="13" style="7"/>
    <col min="13048" max="13048" width="4.5703125" style="7" customWidth="1"/>
    <col min="13049" max="13049" width="23.5703125" style="7" customWidth="1"/>
    <col min="13050" max="13050" width="30.28515625" style="7" customWidth="1"/>
    <col min="13051" max="13051" width="10.42578125" style="7" customWidth="1"/>
    <col min="13052" max="13052" width="6.7109375" style="7" bestFit="1" customWidth="1"/>
    <col min="13053" max="13053" width="6.140625" style="7" customWidth="1"/>
    <col min="13054" max="13054" width="5" style="7" customWidth="1"/>
    <col min="13055" max="13055" width="6.42578125" style="7" customWidth="1"/>
    <col min="13056" max="13058" width="5.42578125" style="7" customWidth="1"/>
    <col min="13059" max="13059" width="5.28515625" style="7" customWidth="1"/>
    <col min="13060" max="13060" width="5.42578125" style="7" customWidth="1"/>
    <col min="13061" max="13061" width="5.7109375" style="7" bestFit="1" customWidth="1"/>
    <col min="13062" max="13062" width="9.42578125" style="7" customWidth="1"/>
    <col min="13063" max="13063" width="10.140625" style="7" customWidth="1"/>
    <col min="13064" max="13064" width="9.140625" style="7" customWidth="1"/>
    <col min="13065" max="13065" width="9.5703125" style="7" customWidth="1"/>
    <col min="13066" max="13066" width="5.28515625" style="7" bestFit="1" customWidth="1"/>
    <col min="13067" max="13067" width="5.140625" style="7" customWidth="1"/>
    <col min="13068" max="13068" width="7.42578125" style="7" bestFit="1" customWidth="1"/>
    <col min="13069" max="13069" width="8.5703125" style="7" bestFit="1" customWidth="1"/>
    <col min="13070" max="13072" width="13.140625" style="7" bestFit="1" customWidth="1"/>
    <col min="13073" max="13073" width="13" style="7"/>
    <col min="13074" max="13074" width="29.42578125" style="7" bestFit="1" customWidth="1"/>
    <col min="13075" max="13303" width="13" style="7"/>
    <col min="13304" max="13304" width="4.5703125" style="7" customWidth="1"/>
    <col min="13305" max="13305" width="23.5703125" style="7" customWidth="1"/>
    <col min="13306" max="13306" width="30.28515625" style="7" customWidth="1"/>
    <col min="13307" max="13307" width="10.42578125" style="7" customWidth="1"/>
    <col min="13308" max="13308" width="6.7109375" style="7" bestFit="1" customWidth="1"/>
    <col min="13309" max="13309" width="6.140625" style="7" customWidth="1"/>
    <col min="13310" max="13310" width="5" style="7" customWidth="1"/>
    <col min="13311" max="13311" width="6.42578125" style="7" customWidth="1"/>
    <col min="13312" max="13314" width="5.42578125" style="7" customWidth="1"/>
    <col min="13315" max="13315" width="5.28515625" style="7" customWidth="1"/>
    <col min="13316" max="13316" width="5.42578125" style="7" customWidth="1"/>
    <col min="13317" max="13317" width="5.7109375" style="7" bestFit="1" customWidth="1"/>
    <col min="13318" max="13318" width="9.42578125" style="7" customWidth="1"/>
    <col min="13319" max="13319" width="10.140625" style="7" customWidth="1"/>
    <col min="13320" max="13320" width="9.140625" style="7" customWidth="1"/>
    <col min="13321" max="13321" width="9.5703125" style="7" customWidth="1"/>
    <col min="13322" max="13322" width="5.28515625" style="7" bestFit="1" customWidth="1"/>
    <col min="13323" max="13323" width="5.140625" style="7" customWidth="1"/>
    <col min="13324" max="13324" width="7.42578125" style="7" bestFit="1" customWidth="1"/>
    <col min="13325" max="13325" width="8.5703125" style="7" bestFit="1" customWidth="1"/>
    <col min="13326" max="13328" width="13.140625" style="7" bestFit="1" customWidth="1"/>
    <col min="13329" max="13329" width="13" style="7"/>
    <col min="13330" max="13330" width="29.42578125" style="7" bestFit="1" customWidth="1"/>
    <col min="13331" max="13559" width="13" style="7"/>
    <col min="13560" max="13560" width="4.5703125" style="7" customWidth="1"/>
    <col min="13561" max="13561" width="23.5703125" style="7" customWidth="1"/>
    <col min="13562" max="13562" width="30.28515625" style="7" customWidth="1"/>
    <col min="13563" max="13563" width="10.42578125" style="7" customWidth="1"/>
    <col min="13564" max="13564" width="6.7109375" style="7" bestFit="1" customWidth="1"/>
    <col min="13565" max="13565" width="6.140625" style="7" customWidth="1"/>
    <col min="13566" max="13566" width="5" style="7" customWidth="1"/>
    <col min="13567" max="13567" width="6.42578125" style="7" customWidth="1"/>
    <col min="13568" max="13570" width="5.42578125" style="7" customWidth="1"/>
    <col min="13571" max="13571" width="5.28515625" style="7" customWidth="1"/>
    <col min="13572" max="13572" width="5.42578125" style="7" customWidth="1"/>
    <col min="13573" max="13573" width="5.7109375" style="7" bestFit="1" customWidth="1"/>
    <col min="13574" max="13574" width="9.42578125" style="7" customWidth="1"/>
    <col min="13575" max="13575" width="10.140625" style="7" customWidth="1"/>
    <col min="13576" max="13576" width="9.140625" style="7" customWidth="1"/>
    <col min="13577" max="13577" width="9.5703125" style="7" customWidth="1"/>
    <col min="13578" max="13578" width="5.28515625" style="7" bestFit="1" customWidth="1"/>
    <col min="13579" max="13579" width="5.140625" style="7" customWidth="1"/>
    <col min="13580" max="13580" width="7.42578125" style="7" bestFit="1" customWidth="1"/>
    <col min="13581" max="13581" width="8.5703125" style="7" bestFit="1" customWidth="1"/>
    <col min="13582" max="13584" width="13.140625" style="7" bestFit="1" customWidth="1"/>
    <col min="13585" max="13585" width="13" style="7"/>
    <col min="13586" max="13586" width="29.42578125" style="7" bestFit="1" customWidth="1"/>
    <col min="13587" max="13815" width="13" style="7"/>
    <col min="13816" max="13816" width="4.5703125" style="7" customWidth="1"/>
    <col min="13817" max="13817" width="23.5703125" style="7" customWidth="1"/>
    <col min="13818" max="13818" width="30.28515625" style="7" customWidth="1"/>
    <col min="13819" max="13819" width="10.42578125" style="7" customWidth="1"/>
    <col min="13820" max="13820" width="6.7109375" style="7" bestFit="1" customWidth="1"/>
    <col min="13821" max="13821" width="6.140625" style="7" customWidth="1"/>
    <col min="13822" max="13822" width="5" style="7" customWidth="1"/>
    <col min="13823" max="13823" width="6.42578125" style="7" customWidth="1"/>
    <col min="13824" max="13826" width="5.42578125" style="7" customWidth="1"/>
    <col min="13827" max="13827" width="5.28515625" style="7" customWidth="1"/>
    <col min="13828" max="13828" width="5.42578125" style="7" customWidth="1"/>
    <col min="13829" max="13829" width="5.7109375" style="7" bestFit="1" customWidth="1"/>
    <col min="13830" max="13830" width="9.42578125" style="7" customWidth="1"/>
    <col min="13831" max="13831" width="10.140625" style="7" customWidth="1"/>
    <col min="13832" max="13832" width="9.140625" style="7" customWidth="1"/>
    <col min="13833" max="13833" width="9.5703125" style="7" customWidth="1"/>
    <col min="13834" max="13834" width="5.28515625" style="7" bestFit="1" customWidth="1"/>
    <col min="13835" max="13835" width="5.140625" style="7" customWidth="1"/>
    <col min="13836" max="13836" width="7.42578125" style="7" bestFit="1" customWidth="1"/>
    <col min="13837" max="13837" width="8.5703125" style="7" bestFit="1" customWidth="1"/>
    <col min="13838" max="13840" width="13.140625" style="7" bestFit="1" customWidth="1"/>
    <col min="13841" max="13841" width="13" style="7"/>
    <col min="13842" max="13842" width="29.42578125" style="7" bestFit="1" customWidth="1"/>
    <col min="13843" max="14071" width="13" style="7"/>
    <col min="14072" max="14072" width="4.5703125" style="7" customWidth="1"/>
    <col min="14073" max="14073" width="23.5703125" style="7" customWidth="1"/>
    <col min="14074" max="14074" width="30.28515625" style="7" customWidth="1"/>
    <col min="14075" max="14075" width="10.42578125" style="7" customWidth="1"/>
    <col min="14076" max="14076" width="6.7109375" style="7" bestFit="1" customWidth="1"/>
    <col min="14077" max="14077" width="6.140625" style="7" customWidth="1"/>
    <col min="14078" max="14078" width="5" style="7" customWidth="1"/>
    <col min="14079" max="14079" width="6.42578125" style="7" customWidth="1"/>
    <col min="14080" max="14082" width="5.42578125" style="7" customWidth="1"/>
    <col min="14083" max="14083" width="5.28515625" style="7" customWidth="1"/>
    <col min="14084" max="14084" width="5.42578125" style="7" customWidth="1"/>
    <col min="14085" max="14085" width="5.7109375" style="7" bestFit="1" customWidth="1"/>
    <col min="14086" max="14086" width="9.42578125" style="7" customWidth="1"/>
    <col min="14087" max="14087" width="10.140625" style="7" customWidth="1"/>
    <col min="14088" max="14088" width="9.140625" style="7" customWidth="1"/>
    <col min="14089" max="14089" width="9.5703125" style="7" customWidth="1"/>
    <col min="14090" max="14090" width="5.28515625" style="7" bestFit="1" customWidth="1"/>
    <col min="14091" max="14091" width="5.140625" style="7" customWidth="1"/>
    <col min="14092" max="14092" width="7.42578125" style="7" bestFit="1" customWidth="1"/>
    <col min="14093" max="14093" width="8.5703125" style="7" bestFit="1" customWidth="1"/>
    <col min="14094" max="14096" width="13.140625" style="7" bestFit="1" customWidth="1"/>
    <col min="14097" max="14097" width="13" style="7"/>
    <col min="14098" max="14098" width="29.42578125" style="7" bestFit="1" customWidth="1"/>
    <col min="14099" max="14327" width="13" style="7"/>
    <col min="14328" max="14328" width="4.5703125" style="7" customWidth="1"/>
    <col min="14329" max="14329" width="23.5703125" style="7" customWidth="1"/>
    <col min="14330" max="14330" width="30.28515625" style="7" customWidth="1"/>
    <col min="14331" max="14331" width="10.42578125" style="7" customWidth="1"/>
    <col min="14332" max="14332" width="6.7109375" style="7" bestFit="1" customWidth="1"/>
    <col min="14333" max="14333" width="6.140625" style="7" customWidth="1"/>
    <col min="14334" max="14334" width="5" style="7" customWidth="1"/>
    <col min="14335" max="14335" width="6.42578125" style="7" customWidth="1"/>
    <col min="14336" max="14338" width="5.42578125" style="7" customWidth="1"/>
    <col min="14339" max="14339" width="5.28515625" style="7" customWidth="1"/>
    <col min="14340" max="14340" width="5.42578125" style="7" customWidth="1"/>
    <col min="14341" max="14341" width="5.7109375" style="7" bestFit="1" customWidth="1"/>
    <col min="14342" max="14342" width="9.42578125" style="7" customWidth="1"/>
    <col min="14343" max="14343" width="10.140625" style="7" customWidth="1"/>
    <col min="14344" max="14344" width="9.140625" style="7" customWidth="1"/>
    <col min="14345" max="14345" width="9.5703125" style="7" customWidth="1"/>
    <col min="14346" max="14346" width="5.28515625" style="7" bestFit="1" customWidth="1"/>
    <col min="14347" max="14347" width="5.140625" style="7" customWidth="1"/>
    <col min="14348" max="14348" width="7.42578125" style="7" bestFit="1" customWidth="1"/>
    <col min="14349" max="14349" width="8.5703125" style="7" bestFit="1" customWidth="1"/>
    <col min="14350" max="14352" width="13.140625" style="7" bestFit="1" customWidth="1"/>
    <col min="14353" max="14353" width="13" style="7"/>
    <col min="14354" max="14354" width="29.42578125" style="7" bestFit="1" customWidth="1"/>
    <col min="14355" max="14583" width="13" style="7"/>
    <col min="14584" max="14584" width="4.5703125" style="7" customWidth="1"/>
    <col min="14585" max="14585" width="23.5703125" style="7" customWidth="1"/>
    <col min="14586" max="14586" width="30.28515625" style="7" customWidth="1"/>
    <col min="14587" max="14587" width="10.42578125" style="7" customWidth="1"/>
    <col min="14588" max="14588" width="6.7109375" style="7" bestFit="1" customWidth="1"/>
    <col min="14589" max="14589" width="6.140625" style="7" customWidth="1"/>
    <col min="14590" max="14590" width="5" style="7" customWidth="1"/>
    <col min="14591" max="14591" width="6.42578125" style="7" customWidth="1"/>
    <col min="14592" max="14594" width="5.42578125" style="7" customWidth="1"/>
    <col min="14595" max="14595" width="5.28515625" style="7" customWidth="1"/>
    <col min="14596" max="14596" width="5.42578125" style="7" customWidth="1"/>
    <col min="14597" max="14597" width="5.7109375" style="7" bestFit="1" customWidth="1"/>
    <col min="14598" max="14598" width="9.42578125" style="7" customWidth="1"/>
    <col min="14599" max="14599" width="10.140625" style="7" customWidth="1"/>
    <col min="14600" max="14600" width="9.140625" style="7" customWidth="1"/>
    <col min="14601" max="14601" width="9.5703125" style="7" customWidth="1"/>
    <col min="14602" max="14602" width="5.28515625" style="7" bestFit="1" customWidth="1"/>
    <col min="14603" max="14603" width="5.140625" style="7" customWidth="1"/>
    <col min="14604" max="14604" width="7.42578125" style="7" bestFit="1" customWidth="1"/>
    <col min="14605" max="14605" width="8.5703125" style="7" bestFit="1" customWidth="1"/>
    <col min="14606" max="14608" width="13.140625" style="7" bestFit="1" customWidth="1"/>
    <col min="14609" max="14609" width="13" style="7"/>
    <col min="14610" max="14610" width="29.42578125" style="7" bestFit="1" customWidth="1"/>
    <col min="14611" max="14839" width="13" style="7"/>
    <col min="14840" max="14840" width="4.5703125" style="7" customWidth="1"/>
    <col min="14841" max="14841" width="23.5703125" style="7" customWidth="1"/>
    <col min="14842" max="14842" width="30.28515625" style="7" customWidth="1"/>
    <col min="14843" max="14843" width="10.42578125" style="7" customWidth="1"/>
    <col min="14844" max="14844" width="6.7109375" style="7" bestFit="1" customWidth="1"/>
    <col min="14845" max="14845" width="6.140625" style="7" customWidth="1"/>
    <col min="14846" max="14846" width="5" style="7" customWidth="1"/>
    <col min="14847" max="14847" width="6.42578125" style="7" customWidth="1"/>
    <col min="14848" max="14850" width="5.42578125" style="7" customWidth="1"/>
    <col min="14851" max="14851" width="5.28515625" style="7" customWidth="1"/>
    <col min="14852" max="14852" width="5.42578125" style="7" customWidth="1"/>
    <col min="14853" max="14853" width="5.7109375" style="7" bestFit="1" customWidth="1"/>
    <col min="14854" max="14854" width="9.42578125" style="7" customWidth="1"/>
    <col min="14855" max="14855" width="10.140625" style="7" customWidth="1"/>
    <col min="14856" max="14856" width="9.140625" style="7" customWidth="1"/>
    <col min="14857" max="14857" width="9.5703125" style="7" customWidth="1"/>
    <col min="14858" max="14858" width="5.28515625" style="7" bestFit="1" customWidth="1"/>
    <col min="14859" max="14859" width="5.140625" style="7" customWidth="1"/>
    <col min="14860" max="14860" width="7.42578125" style="7" bestFit="1" customWidth="1"/>
    <col min="14861" max="14861" width="8.5703125" style="7" bestFit="1" customWidth="1"/>
    <col min="14862" max="14864" width="13.140625" style="7" bestFit="1" customWidth="1"/>
    <col min="14865" max="14865" width="13" style="7"/>
    <col min="14866" max="14866" width="29.42578125" style="7" bestFit="1" customWidth="1"/>
    <col min="14867" max="15095" width="13" style="7"/>
    <col min="15096" max="15096" width="4.5703125" style="7" customWidth="1"/>
    <col min="15097" max="15097" width="23.5703125" style="7" customWidth="1"/>
    <col min="15098" max="15098" width="30.28515625" style="7" customWidth="1"/>
    <col min="15099" max="15099" width="10.42578125" style="7" customWidth="1"/>
    <col min="15100" max="15100" width="6.7109375" style="7" bestFit="1" customWidth="1"/>
    <col min="15101" max="15101" width="6.140625" style="7" customWidth="1"/>
    <col min="15102" max="15102" width="5" style="7" customWidth="1"/>
    <col min="15103" max="15103" width="6.42578125" style="7" customWidth="1"/>
    <col min="15104" max="15106" width="5.42578125" style="7" customWidth="1"/>
    <col min="15107" max="15107" width="5.28515625" style="7" customWidth="1"/>
    <col min="15108" max="15108" width="5.42578125" style="7" customWidth="1"/>
    <col min="15109" max="15109" width="5.7109375" style="7" bestFit="1" customWidth="1"/>
    <col min="15110" max="15110" width="9.42578125" style="7" customWidth="1"/>
    <col min="15111" max="15111" width="10.140625" style="7" customWidth="1"/>
    <col min="15112" max="15112" width="9.140625" style="7" customWidth="1"/>
    <col min="15113" max="15113" width="9.5703125" style="7" customWidth="1"/>
    <col min="15114" max="15114" width="5.28515625" style="7" bestFit="1" customWidth="1"/>
    <col min="15115" max="15115" width="5.140625" style="7" customWidth="1"/>
    <col min="15116" max="15116" width="7.42578125" style="7" bestFit="1" customWidth="1"/>
    <col min="15117" max="15117" width="8.5703125" style="7" bestFit="1" customWidth="1"/>
    <col min="15118" max="15120" width="13.140625" style="7" bestFit="1" customWidth="1"/>
    <col min="15121" max="15121" width="13" style="7"/>
    <col min="15122" max="15122" width="29.42578125" style="7" bestFit="1" customWidth="1"/>
    <col min="15123" max="15351" width="13" style="7"/>
    <col min="15352" max="15352" width="4.5703125" style="7" customWidth="1"/>
    <col min="15353" max="15353" width="23.5703125" style="7" customWidth="1"/>
    <col min="15354" max="15354" width="30.28515625" style="7" customWidth="1"/>
    <col min="15355" max="15355" width="10.42578125" style="7" customWidth="1"/>
    <col min="15356" max="15356" width="6.7109375" style="7" bestFit="1" customWidth="1"/>
    <col min="15357" max="15357" width="6.140625" style="7" customWidth="1"/>
    <col min="15358" max="15358" width="5" style="7" customWidth="1"/>
    <col min="15359" max="15359" width="6.42578125" style="7" customWidth="1"/>
    <col min="15360" max="15362" width="5.42578125" style="7" customWidth="1"/>
    <col min="15363" max="15363" width="5.28515625" style="7" customWidth="1"/>
    <col min="15364" max="15364" width="5.42578125" style="7" customWidth="1"/>
    <col min="15365" max="15365" width="5.7109375" style="7" bestFit="1" customWidth="1"/>
    <col min="15366" max="15366" width="9.42578125" style="7" customWidth="1"/>
    <col min="15367" max="15367" width="10.140625" style="7" customWidth="1"/>
    <col min="15368" max="15368" width="9.140625" style="7" customWidth="1"/>
    <col min="15369" max="15369" width="9.5703125" style="7" customWidth="1"/>
    <col min="15370" max="15370" width="5.28515625" style="7" bestFit="1" customWidth="1"/>
    <col min="15371" max="15371" width="5.140625" style="7" customWidth="1"/>
    <col min="15372" max="15372" width="7.42578125" style="7" bestFit="1" customWidth="1"/>
    <col min="15373" max="15373" width="8.5703125" style="7" bestFit="1" customWidth="1"/>
    <col min="15374" max="15376" width="13.140625" style="7" bestFit="1" customWidth="1"/>
    <col min="15377" max="15377" width="13" style="7"/>
    <col min="15378" max="15378" width="29.42578125" style="7" bestFit="1" customWidth="1"/>
    <col min="15379" max="15607" width="13" style="7"/>
    <col min="15608" max="15608" width="4.5703125" style="7" customWidth="1"/>
    <col min="15609" max="15609" width="23.5703125" style="7" customWidth="1"/>
    <col min="15610" max="15610" width="30.28515625" style="7" customWidth="1"/>
    <col min="15611" max="15611" width="10.42578125" style="7" customWidth="1"/>
    <col min="15612" max="15612" width="6.7109375" style="7" bestFit="1" customWidth="1"/>
    <col min="15613" max="15613" width="6.140625" style="7" customWidth="1"/>
    <col min="15614" max="15614" width="5" style="7" customWidth="1"/>
    <col min="15615" max="15615" width="6.42578125" style="7" customWidth="1"/>
    <col min="15616" max="15618" width="5.42578125" style="7" customWidth="1"/>
    <col min="15619" max="15619" width="5.28515625" style="7" customWidth="1"/>
    <col min="15620" max="15620" width="5.42578125" style="7" customWidth="1"/>
    <col min="15621" max="15621" width="5.7109375" style="7" bestFit="1" customWidth="1"/>
    <col min="15622" max="15622" width="9.42578125" style="7" customWidth="1"/>
    <col min="15623" max="15623" width="10.140625" style="7" customWidth="1"/>
    <col min="15624" max="15624" width="9.140625" style="7" customWidth="1"/>
    <col min="15625" max="15625" width="9.5703125" style="7" customWidth="1"/>
    <col min="15626" max="15626" width="5.28515625" style="7" bestFit="1" customWidth="1"/>
    <col min="15627" max="15627" width="5.140625" style="7" customWidth="1"/>
    <col min="15628" max="15628" width="7.42578125" style="7" bestFit="1" customWidth="1"/>
    <col min="15629" max="15629" width="8.5703125" style="7" bestFit="1" customWidth="1"/>
    <col min="15630" max="15632" width="13.140625" style="7" bestFit="1" customWidth="1"/>
    <col min="15633" max="15633" width="13" style="7"/>
    <col min="15634" max="15634" width="29.42578125" style="7" bestFit="1" customWidth="1"/>
    <col min="15635" max="15863" width="13" style="7"/>
    <col min="15864" max="15864" width="4.5703125" style="7" customWidth="1"/>
    <col min="15865" max="15865" width="23.5703125" style="7" customWidth="1"/>
    <col min="15866" max="15866" width="30.28515625" style="7" customWidth="1"/>
    <col min="15867" max="15867" width="10.42578125" style="7" customWidth="1"/>
    <col min="15868" max="15868" width="6.7109375" style="7" bestFit="1" customWidth="1"/>
    <col min="15869" max="15869" width="6.140625" style="7" customWidth="1"/>
    <col min="15870" max="15870" width="5" style="7" customWidth="1"/>
    <col min="15871" max="15871" width="6.42578125" style="7" customWidth="1"/>
    <col min="15872" max="15874" width="5.42578125" style="7" customWidth="1"/>
    <col min="15875" max="15875" width="5.28515625" style="7" customWidth="1"/>
    <col min="15876" max="15876" width="5.42578125" style="7" customWidth="1"/>
    <col min="15877" max="15877" width="5.7109375" style="7" bestFit="1" customWidth="1"/>
    <col min="15878" max="15878" width="9.42578125" style="7" customWidth="1"/>
    <col min="15879" max="15879" width="10.140625" style="7" customWidth="1"/>
    <col min="15880" max="15880" width="9.140625" style="7" customWidth="1"/>
    <col min="15881" max="15881" width="9.5703125" style="7" customWidth="1"/>
    <col min="15882" max="15882" width="5.28515625" style="7" bestFit="1" customWidth="1"/>
    <col min="15883" max="15883" width="5.140625" style="7" customWidth="1"/>
    <col min="15884" max="15884" width="7.42578125" style="7" bestFit="1" customWidth="1"/>
    <col min="15885" max="15885" width="8.5703125" style="7" bestFit="1" customWidth="1"/>
    <col min="15886" max="15888" width="13.140625" style="7" bestFit="1" customWidth="1"/>
    <col min="15889" max="15889" width="13" style="7"/>
    <col min="15890" max="15890" width="29.42578125" style="7" bestFit="1" customWidth="1"/>
    <col min="15891" max="16119" width="13" style="7"/>
    <col min="16120" max="16120" width="4.5703125" style="7" customWidth="1"/>
    <col min="16121" max="16121" width="23.5703125" style="7" customWidth="1"/>
    <col min="16122" max="16122" width="30.28515625" style="7" customWidth="1"/>
    <col min="16123" max="16123" width="10.42578125" style="7" customWidth="1"/>
    <col min="16124" max="16124" width="6.7109375" style="7" bestFit="1" customWidth="1"/>
    <col min="16125" max="16125" width="6.140625" style="7" customWidth="1"/>
    <col min="16126" max="16126" width="5" style="7" customWidth="1"/>
    <col min="16127" max="16127" width="6.42578125" style="7" customWidth="1"/>
    <col min="16128" max="16130" width="5.42578125" style="7" customWidth="1"/>
    <col min="16131" max="16131" width="5.28515625" style="7" customWidth="1"/>
    <col min="16132" max="16132" width="5.42578125" style="7" customWidth="1"/>
    <col min="16133" max="16133" width="5.7109375" style="7" bestFit="1" customWidth="1"/>
    <col min="16134" max="16134" width="9.42578125" style="7" customWidth="1"/>
    <col min="16135" max="16135" width="10.140625" style="7" customWidth="1"/>
    <col min="16136" max="16136" width="9.140625" style="7" customWidth="1"/>
    <col min="16137" max="16137" width="9.5703125" style="7" customWidth="1"/>
    <col min="16138" max="16138" width="5.28515625" style="7" bestFit="1" customWidth="1"/>
    <col min="16139" max="16139" width="5.140625" style="7" customWidth="1"/>
    <col min="16140" max="16140" width="7.42578125" style="7" bestFit="1" customWidth="1"/>
    <col min="16141" max="16141" width="8.5703125" style="7" bestFit="1" customWidth="1"/>
    <col min="16142" max="16144" width="13.140625" style="7" bestFit="1" customWidth="1"/>
    <col min="16145" max="16145" width="13" style="7"/>
    <col min="16146" max="16146" width="29.42578125" style="7" bestFit="1" customWidth="1"/>
    <col min="16147" max="16384" width="13" style="7"/>
  </cols>
  <sheetData>
    <row r="1" spans="1:39" ht="19.899999999999999" customHeight="1">
      <c r="A1" s="383" t="s">
        <v>53</v>
      </c>
      <c r="B1" s="383"/>
      <c r="C1" s="383"/>
      <c r="D1" s="383"/>
      <c r="E1" s="383"/>
      <c r="F1" s="383"/>
      <c r="G1" s="383"/>
      <c r="H1" s="2"/>
      <c r="I1" s="2"/>
      <c r="J1" s="2"/>
      <c r="K1" s="2"/>
      <c r="L1" s="2"/>
      <c r="M1" s="2"/>
      <c r="N1" s="2"/>
      <c r="O1" s="2"/>
      <c r="P1" s="18"/>
    </row>
    <row r="2" spans="1:39" ht="34.9" customHeight="1">
      <c r="A2" s="61"/>
      <c r="B2" s="72" t="s">
        <v>54</v>
      </c>
      <c r="C2" s="72"/>
      <c r="D2" s="424" t="s">
        <v>2</v>
      </c>
      <c r="E2" s="424"/>
      <c r="F2" s="424"/>
      <c r="G2" s="424"/>
      <c r="H2" s="72"/>
      <c r="I2" s="72"/>
      <c r="J2" s="72"/>
      <c r="L2" s="72"/>
      <c r="M2" s="72"/>
      <c r="N2" s="72"/>
      <c r="O2" s="72"/>
      <c r="P2" s="72"/>
    </row>
    <row r="3" spans="1:39" ht="25.9" customHeight="1">
      <c r="A3" s="61"/>
      <c r="B3" s="435" t="s">
        <v>84</v>
      </c>
      <c r="C3" s="435"/>
      <c r="D3" s="435"/>
      <c r="E3" s="435"/>
      <c r="F3" s="435"/>
      <c r="G3" s="117"/>
      <c r="H3" s="117"/>
      <c r="I3" s="117"/>
      <c r="J3" s="117"/>
      <c r="K3" s="117"/>
      <c r="L3" s="117"/>
      <c r="M3" s="117"/>
      <c r="N3" s="20"/>
      <c r="O3" s="20"/>
      <c r="P3" s="20"/>
    </row>
    <row r="4" spans="1:39" ht="16.149999999999999" customHeight="1">
      <c r="A4" s="62"/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39" ht="22.9" customHeight="1">
      <c r="A5" s="105"/>
      <c r="B5" s="433" t="s">
        <v>0</v>
      </c>
      <c r="C5" s="127" t="s">
        <v>45</v>
      </c>
      <c r="D5" s="125" t="s">
        <v>45</v>
      </c>
      <c r="E5" s="125" t="s">
        <v>44</v>
      </c>
      <c r="F5" s="125" t="s">
        <v>6</v>
      </c>
      <c r="G5" s="106"/>
      <c r="H5" s="106"/>
      <c r="I5" s="106"/>
      <c r="J5" s="106"/>
      <c r="K5" s="106"/>
      <c r="L5" s="107"/>
      <c r="M5" s="107"/>
      <c r="N5" s="108"/>
      <c r="O5" s="109"/>
      <c r="P5" s="425" t="s">
        <v>4</v>
      </c>
      <c r="Q5" s="24" t="s">
        <v>22</v>
      </c>
      <c r="R5" s="25" t="s">
        <v>23</v>
      </c>
    </row>
    <row r="6" spans="1:39" ht="16.5" customHeight="1">
      <c r="A6" s="105"/>
      <c r="B6" s="434"/>
      <c r="C6" s="126" t="s">
        <v>40</v>
      </c>
      <c r="D6" s="124" t="s">
        <v>41</v>
      </c>
      <c r="E6" s="124" t="s">
        <v>42</v>
      </c>
      <c r="F6" s="124"/>
      <c r="G6" s="100"/>
      <c r="H6" s="100"/>
      <c r="I6" s="100"/>
      <c r="J6" s="100"/>
      <c r="K6" s="101"/>
      <c r="L6" s="102"/>
      <c r="M6" s="102"/>
      <c r="N6" s="108"/>
      <c r="O6" s="109"/>
      <c r="P6" s="425"/>
      <c r="Q6" s="29"/>
      <c r="R6" s="19"/>
    </row>
    <row r="7" spans="1:39" ht="18" customHeight="1">
      <c r="A7" s="97"/>
      <c r="B7" s="63"/>
      <c r="C7" s="27"/>
      <c r="D7" s="110"/>
      <c r="E7" s="110"/>
      <c r="F7" s="110"/>
      <c r="G7" s="73"/>
      <c r="H7" s="73"/>
      <c r="I7" s="73"/>
      <c r="J7" s="73"/>
      <c r="K7" s="88"/>
      <c r="L7" s="102"/>
      <c r="M7" s="102"/>
      <c r="N7" s="65"/>
      <c r="O7" s="103"/>
      <c r="P7" s="104"/>
      <c r="Q7" s="29"/>
      <c r="R7" s="19"/>
    </row>
    <row r="8" spans="1:39" s="34" customFormat="1" ht="28.35" customHeight="1">
      <c r="A8" s="65"/>
      <c r="B8" s="346" t="s">
        <v>60</v>
      </c>
      <c r="C8" s="163">
        <v>1.1655092592592591E-3</v>
      </c>
      <c r="D8" s="163">
        <v>1.1648148148148149E-3</v>
      </c>
      <c r="E8" s="163">
        <f t="shared" ref="E8:E18" si="0">C8+D8</f>
        <v>2.3303240740740741E-3</v>
      </c>
      <c r="F8" s="321">
        <v>1</v>
      </c>
      <c r="G8" s="65"/>
      <c r="H8" s="65"/>
      <c r="I8" s="65"/>
      <c r="J8" s="65"/>
      <c r="K8" s="65"/>
      <c r="L8" s="65"/>
      <c r="M8" s="65"/>
      <c r="N8" s="46"/>
      <c r="O8" s="82"/>
      <c r="P8" s="80" t="e">
        <f>IF(R8="",#REF!/MIN(#REF!)*100,"в\к")</f>
        <v>#REF!</v>
      </c>
      <c r="Q8" s="31"/>
      <c r="R8" s="19"/>
      <c r="S8" s="33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s="37" customFormat="1" ht="30.75" customHeight="1">
      <c r="A9" s="65"/>
      <c r="B9" s="346" t="s">
        <v>61</v>
      </c>
      <c r="C9" s="163">
        <v>1.4761574074074071E-3</v>
      </c>
      <c r="D9" s="163">
        <v>1.2931712962962962E-3</v>
      </c>
      <c r="E9" s="163">
        <f t="shared" si="0"/>
        <v>2.7693287037037035E-3</v>
      </c>
      <c r="F9" s="321">
        <v>2</v>
      </c>
      <c r="G9" s="65"/>
      <c r="H9" s="65"/>
      <c r="I9" s="65"/>
      <c r="J9" s="65"/>
      <c r="K9" s="65"/>
      <c r="L9" s="65"/>
      <c r="M9" s="65"/>
      <c r="N9" s="46"/>
      <c r="O9" s="82"/>
      <c r="P9" s="80" t="e">
        <f>IF(R9="",#REF!/MIN(#REF!)*100,"в\к")</f>
        <v>#REF!</v>
      </c>
      <c r="Q9" s="35"/>
      <c r="R9" s="19"/>
      <c r="S9" s="33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8.75">
      <c r="A10" s="65"/>
      <c r="B10" s="346" t="s">
        <v>65</v>
      </c>
      <c r="C10" s="163">
        <v>1.4649305555555555E-3</v>
      </c>
      <c r="D10" s="163">
        <v>1.5120370370370372E-3</v>
      </c>
      <c r="E10" s="163">
        <f t="shared" si="0"/>
        <v>2.9769675925925927E-3</v>
      </c>
      <c r="F10" s="321">
        <v>3</v>
      </c>
      <c r="G10" s="65"/>
      <c r="H10" s="65"/>
      <c r="I10" s="65"/>
      <c r="J10" s="65"/>
      <c r="K10" s="65"/>
      <c r="L10" s="65"/>
      <c r="M10" s="65"/>
      <c r="N10" s="46"/>
      <c r="O10" s="82"/>
      <c r="P10" s="80" t="e">
        <f>IF(R10="",#REF!/MIN(#REF!)*100,"в\к")</f>
        <v>#REF!</v>
      </c>
      <c r="Q10" s="31"/>
      <c r="R10" s="19"/>
      <c r="S10" s="33"/>
    </row>
    <row r="11" spans="1:39" s="39" customFormat="1" ht="28.35" customHeight="1">
      <c r="A11" s="65"/>
      <c r="B11" s="346" t="s">
        <v>64</v>
      </c>
      <c r="C11" s="163">
        <v>1.7152777777777776E-3</v>
      </c>
      <c r="D11" s="163">
        <v>1.7258101851851853E-3</v>
      </c>
      <c r="E11" s="163">
        <f t="shared" si="0"/>
        <v>3.4410879629629626E-3</v>
      </c>
      <c r="F11" s="321">
        <v>4</v>
      </c>
      <c r="G11" s="65"/>
      <c r="H11" s="65"/>
      <c r="I11" s="65"/>
      <c r="J11" s="65"/>
      <c r="K11" s="65"/>
      <c r="L11" s="65"/>
      <c r="M11" s="65"/>
      <c r="N11" s="46"/>
      <c r="O11" s="82"/>
      <c r="P11" s="80" t="e">
        <f>IF(R11="",#REF!/MIN(#REF!)*100,"в\к")</f>
        <v>#REF!</v>
      </c>
      <c r="Q11" s="31"/>
      <c r="R11" s="19"/>
      <c r="S11" s="2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s="19" customFormat="1" ht="28.35" customHeight="1">
      <c r="A12" s="65"/>
      <c r="B12" s="345" t="s">
        <v>67</v>
      </c>
      <c r="C12" s="163">
        <v>1.7380787037037037E-3</v>
      </c>
      <c r="D12" s="163">
        <v>1.8356481481481481E-3</v>
      </c>
      <c r="E12" s="163">
        <f t="shared" si="0"/>
        <v>3.5737268518518518E-3</v>
      </c>
      <c r="F12" s="321">
        <v>5</v>
      </c>
      <c r="G12" s="65"/>
      <c r="H12" s="65"/>
      <c r="I12" s="65"/>
      <c r="J12" s="65"/>
      <c r="K12" s="65"/>
      <c r="L12" s="65"/>
      <c r="M12" s="65"/>
      <c r="N12" s="46"/>
      <c r="O12" s="82"/>
      <c r="P12" s="80" t="e">
        <f>IF(R12="",#REF!/MIN(#REF!)*100,"в\к")</f>
        <v>#REF!</v>
      </c>
      <c r="Q12" s="31"/>
      <c r="S12" s="29"/>
    </row>
    <row r="13" spans="1:39" ht="28.35" customHeight="1">
      <c r="A13" s="65"/>
      <c r="B13" s="346" t="s">
        <v>70</v>
      </c>
      <c r="C13" s="163">
        <v>2.9424768518518519E-3</v>
      </c>
      <c r="D13" s="163">
        <v>1.6931712962962961E-3</v>
      </c>
      <c r="E13" s="163">
        <f t="shared" si="0"/>
        <v>4.6356481481481483E-3</v>
      </c>
      <c r="F13" s="321">
        <v>6</v>
      </c>
      <c r="G13" s="65"/>
      <c r="H13" s="65"/>
      <c r="I13" s="65"/>
      <c r="J13" s="65"/>
      <c r="K13" s="65"/>
      <c r="L13" s="65"/>
      <c r="M13" s="65"/>
      <c r="N13" s="46"/>
      <c r="O13" s="82"/>
      <c r="P13" s="80" t="e">
        <f>IF(R13="",#REF!/MIN(#REF!)*100,"в\к")</f>
        <v>#REF!</v>
      </c>
      <c r="Q13" s="31"/>
      <c r="R13" s="19"/>
      <c r="S13" s="33"/>
    </row>
    <row r="14" spans="1:39" ht="28.35" customHeight="1">
      <c r="A14" s="65"/>
      <c r="B14" s="346" t="s">
        <v>69</v>
      </c>
      <c r="C14" s="163">
        <v>2.5341435185185185E-3</v>
      </c>
      <c r="D14" s="163">
        <v>2.1402777777777778E-3</v>
      </c>
      <c r="E14" s="163">
        <f t="shared" si="0"/>
        <v>4.6744212962962963E-3</v>
      </c>
      <c r="F14" s="321">
        <v>7</v>
      </c>
      <c r="G14" s="65"/>
      <c r="H14" s="65"/>
      <c r="I14" s="65"/>
      <c r="J14" s="65"/>
      <c r="K14" s="65"/>
      <c r="L14" s="65"/>
      <c r="M14" s="65"/>
      <c r="N14" s="46"/>
      <c r="O14" s="82"/>
      <c r="P14" s="80" t="e">
        <f>IF(R14="",#REF!/MIN(#REF!)*100,"в\к")</f>
        <v>#REF!</v>
      </c>
      <c r="Q14" s="35"/>
      <c r="R14" s="19"/>
    </row>
    <row r="15" spans="1:39" ht="28.35" customHeight="1">
      <c r="A15" s="65"/>
      <c r="B15" s="346" t="s">
        <v>66</v>
      </c>
      <c r="C15" s="163">
        <v>2.4115740740740742E-3</v>
      </c>
      <c r="D15" s="163">
        <v>2.3532407407407404E-3</v>
      </c>
      <c r="E15" s="163">
        <f t="shared" si="0"/>
        <v>4.7648148148148146E-3</v>
      </c>
      <c r="F15" s="321">
        <v>8</v>
      </c>
      <c r="G15" s="65"/>
      <c r="H15" s="65"/>
      <c r="I15" s="65"/>
      <c r="J15" s="65"/>
      <c r="K15" s="65"/>
      <c r="L15" s="65"/>
      <c r="M15" s="65"/>
      <c r="N15" s="46"/>
      <c r="O15" s="82"/>
      <c r="P15" s="80" t="e">
        <f>IF(R15="",#REF!/MIN(#REF!)*100,"в\к")</f>
        <v>#REF!</v>
      </c>
      <c r="Q15" s="31"/>
      <c r="R15" s="19"/>
      <c r="S15" s="29"/>
    </row>
    <row r="16" spans="1:39" s="34" customFormat="1" ht="28.35" customHeight="1">
      <c r="A16" s="65"/>
      <c r="B16" s="346" t="s">
        <v>62</v>
      </c>
      <c r="C16" s="163">
        <v>3.5179398148148145E-3</v>
      </c>
      <c r="D16" s="163">
        <v>2.3406249999999998E-3</v>
      </c>
      <c r="E16" s="163">
        <f t="shared" si="0"/>
        <v>5.8585648148148147E-3</v>
      </c>
      <c r="F16" s="321">
        <v>9</v>
      </c>
      <c r="G16" s="65"/>
      <c r="H16" s="65"/>
      <c r="I16" s="65"/>
      <c r="J16" s="65"/>
      <c r="K16" s="65"/>
      <c r="L16" s="65"/>
      <c r="M16" s="65"/>
      <c r="N16" s="46"/>
      <c r="O16" s="82"/>
      <c r="P16" s="80" t="e">
        <f>IF(R16="",#REF!/MIN(#REF!)*100,"в\к")</f>
        <v>#REF!</v>
      </c>
      <c r="Q16" s="35"/>
      <c r="R16" s="19"/>
      <c r="S16" s="2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52" s="43" customFormat="1" ht="28.35" customHeight="1">
      <c r="A17" s="65"/>
      <c r="B17" s="346" t="s">
        <v>68</v>
      </c>
      <c r="C17" s="163">
        <v>3.2394675925925924E-3</v>
      </c>
      <c r="D17" s="163">
        <v>3.3583333333333334E-3</v>
      </c>
      <c r="E17" s="163">
        <f t="shared" si="0"/>
        <v>6.5978009259259254E-3</v>
      </c>
      <c r="F17" s="321">
        <v>10</v>
      </c>
      <c r="G17" s="65"/>
      <c r="H17" s="65"/>
      <c r="I17" s="65"/>
      <c r="J17" s="65"/>
      <c r="K17" s="65"/>
      <c r="L17" s="82"/>
      <c r="M17" s="65"/>
      <c r="N17" s="46"/>
      <c r="O17" s="82"/>
      <c r="P17" s="80" t="e">
        <f>IF(R17="",#REF!/MIN(#REF!)*100,"в\к")</f>
        <v>#REF!</v>
      </c>
      <c r="Q17" s="31"/>
      <c r="R17" s="19"/>
      <c r="S17" s="41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</row>
    <row r="18" spans="1:52" s="44" customFormat="1" ht="28.35" customHeight="1">
      <c r="A18" s="65"/>
      <c r="B18" s="346" t="s">
        <v>63</v>
      </c>
      <c r="C18" s="163">
        <v>3.9089120370370371E-3</v>
      </c>
      <c r="D18" s="163">
        <v>4.5122685185185188E-3</v>
      </c>
      <c r="E18" s="163">
        <f t="shared" si="0"/>
        <v>8.4211805555555568E-3</v>
      </c>
      <c r="F18" s="321">
        <v>11</v>
      </c>
      <c r="G18" s="65"/>
      <c r="H18" s="65"/>
      <c r="I18" s="65"/>
      <c r="J18" s="65"/>
      <c r="K18" s="65"/>
      <c r="L18" s="65"/>
      <c r="M18" s="65"/>
      <c r="N18" s="46"/>
      <c r="O18" s="82"/>
      <c r="P18" s="80" t="e">
        <f>IF(R18="",#REF!/MIN(#REF!)*100,"в\к")</f>
        <v>#REF!</v>
      </c>
      <c r="Q18" s="35"/>
      <c r="R18" s="19"/>
      <c r="S18" s="41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</row>
    <row r="19" spans="1:52" s="37" customFormat="1" ht="25.5" customHeight="1">
      <c r="A19" s="65"/>
      <c r="B19" s="99"/>
      <c r="C19" s="112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46"/>
      <c r="O19" s="82"/>
      <c r="P19" s="80" t="e">
        <f>IF(R19="",#REF!/MIN(#REF!)*100,"в\к")</f>
        <v>#REF!</v>
      </c>
      <c r="Q19" s="35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</row>
    <row r="20" spans="1:52" ht="25.5" customHeight="1">
      <c r="A20" s="65"/>
      <c r="B20" s="99"/>
      <c r="C20" s="112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46"/>
      <c r="O20" s="82"/>
      <c r="P20" s="80" t="e">
        <f>IF(R20="",#REF!/MIN(#REF!)*100,"в\к")</f>
        <v>#REF!</v>
      </c>
      <c r="Q20" s="35"/>
      <c r="R20" s="19"/>
    </row>
    <row r="21" spans="1:52" ht="25.5" customHeight="1">
      <c r="A21" s="65"/>
      <c r="B21" s="123" t="s">
        <v>32</v>
      </c>
      <c r="C21" s="123" t="s">
        <v>49</v>
      </c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46"/>
      <c r="O21" s="82"/>
      <c r="P21" s="80" t="e">
        <f>IF(R21="",#REF!/MIN(#REF!)*100,"в\к")</f>
        <v>#REF!</v>
      </c>
      <c r="Q21" s="31"/>
      <c r="R21" s="19"/>
    </row>
    <row r="22" spans="1:52" ht="25.5" customHeight="1">
      <c r="A22" s="65"/>
      <c r="B22" s="123" t="s">
        <v>34</v>
      </c>
      <c r="C22" s="123" t="s">
        <v>35</v>
      </c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46"/>
      <c r="O22" s="82"/>
      <c r="P22" s="80" t="e">
        <f>IF(R22="",#REF!/MIN(#REF!)*100,"в\к")</f>
        <v>#REF!</v>
      </c>
      <c r="Q22" s="31"/>
      <c r="R22" s="19"/>
    </row>
    <row r="23" spans="1:52" ht="13.5" customHeight="1">
      <c r="A23" s="64"/>
      <c r="B23" s="99"/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49"/>
      <c r="P23" s="48"/>
      <c r="Q23" s="35"/>
    </row>
    <row r="24" spans="1:52" ht="13.5" customHeight="1">
      <c r="A24" s="62"/>
      <c r="B24" s="99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52" ht="24.6" customHeight="1">
      <c r="A25" s="426"/>
      <c r="B25" s="427"/>
      <c r="C25" s="428"/>
      <c r="D25" s="429"/>
      <c r="E25" s="429"/>
      <c r="F25" s="429"/>
      <c r="G25" s="429"/>
      <c r="H25" s="429"/>
      <c r="I25" s="429"/>
      <c r="J25" s="429"/>
      <c r="K25" s="429"/>
      <c r="L25" s="430"/>
      <c r="M25" s="430"/>
      <c r="N25" s="431"/>
      <c r="O25" s="432"/>
      <c r="P25" s="425"/>
      <c r="Q25" s="113"/>
      <c r="R25" s="114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</row>
    <row r="26" spans="1:52" ht="16.149999999999999" customHeight="1">
      <c r="A26" s="426"/>
      <c r="B26" s="427"/>
      <c r="C26" s="428"/>
      <c r="D26" s="100"/>
      <c r="E26" s="100"/>
      <c r="F26" s="100"/>
      <c r="G26" s="100"/>
      <c r="H26" s="100"/>
      <c r="I26" s="100"/>
      <c r="J26" s="100"/>
      <c r="K26" s="101"/>
      <c r="L26" s="102"/>
      <c r="M26" s="102"/>
      <c r="N26" s="431"/>
      <c r="O26" s="432"/>
      <c r="P26" s="425"/>
      <c r="Q26" s="88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</row>
    <row r="27" spans="1:52" ht="9.6" customHeight="1">
      <c r="A27" s="97"/>
      <c r="B27" s="65"/>
      <c r="C27" s="46"/>
      <c r="D27" s="73"/>
      <c r="E27" s="73"/>
      <c r="F27" s="73"/>
      <c r="G27" s="73"/>
      <c r="H27" s="73"/>
      <c r="I27" s="73"/>
      <c r="J27" s="73"/>
      <c r="K27" s="88"/>
      <c r="L27" s="102"/>
      <c r="M27" s="102"/>
      <c r="N27" s="65"/>
      <c r="O27" s="103"/>
      <c r="P27" s="104"/>
      <c r="Q27" s="88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</row>
    <row r="28" spans="1:52" s="53" customFormat="1" ht="28.15" customHeight="1">
      <c r="A28" s="65"/>
      <c r="B28" s="95"/>
      <c r="C28" s="46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46"/>
      <c r="O28" s="82"/>
      <c r="P28" s="81"/>
      <c r="Q28" s="115"/>
      <c r="R28" s="90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96"/>
    </row>
    <row r="29" spans="1:52" ht="23.45" customHeight="1">
      <c r="A29" s="65"/>
      <c r="B29" s="98"/>
      <c r="C29" s="46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46"/>
      <c r="O29" s="82"/>
      <c r="P29" s="81"/>
      <c r="Q29" s="115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ht="23.45" customHeight="1">
      <c r="A30" s="65"/>
      <c r="B30" s="98"/>
      <c r="C30" s="46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46"/>
      <c r="O30" s="82"/>
      <c r="P30" s="81"/>
      <c r="Q30" s="115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ht="15.75">
      <c r="A31" s="65"/>
      <c r="B31" s="98"/>
      <c r="C31" s="46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46"/>
      <c r="O31" s="82"/>
      <c r="P31" s="81"/>
      <c r="Q31" s="115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</row>
    <row r="32" spans="1:52" ht="15.75">
      <c r="A32" s="65"/>
      <c r="B32" s="98"/>
      <c r="C32" s="46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46"/>
      <c r="O32" s="82"/>
      <c r="P32" s="81"/>
      <c r="Q32" s="115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</row>
    <row r="33" spans="1:52" ht="16.899999999999999" customHeight="1">
      <c r="A33" s="65"/>
      <c r="B33" s="95"/>
      <c r="C33" s="46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46"/>
      <c r="O33" s="82"/>
      <c r="P33" s="81"/>
      <c r="Q33" s="115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ht="15.75">
      <c r="A34" s="65"/>
      <c r="B34" s="98"/>
      <c r="C34" s="46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46"/>
      <c r="O34" s="82"/>
      <c r="P34" s="81"/>
      <c r="Q34" s="115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</row>
    <row r="35" spans="1:52" ht="26.45" customHeight="1">
      <c r="A35" s="65"/>
      <c r="B35" s="95"/>
      <c r="C35" s="46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46"/>
      <c r="O35" s="82"/>
      <c r="P35" s="81"/>
      <c r="Q35" s="115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</row>
    <row r="36" spans="1:52" ht="25.15" customHeight="1">
      <c r="A36" s="65"/>
      <c r="B36" s="95"/>
      <c r="C36" s="46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46"/>
      <c r="O36" s="82"/>
      <c r="P36" s="81"/>
      <c r="Q36" s="115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</row>
    <row r="37" spans="1:52" ht="16.899999999999999" customHeight="1">
      <c r="A37" s="65"/>
      <c r="B37" s="95"/>
      <c r="C37" s="46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46"/>
      <c r="O37" s="82"/>
      <c r="P37" s="81"/>
      <c r="Q37" s="115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</row>
    <row r="38" spans="1:52" ht="27" customHeight="1">
      <c r="A38" s="65"/>
      <c r="B38" s="95"/>
      <c r="C38" s="46"/>
      <c r="D38" s="65"/>
      <c r="E38" s="65"/>
      <c r="F38" s="65"/>
      <c r="G38" s="65"/>
      <c r="H38" s="65"/>
      <c r="I38" s="65"/>
      <c r="J38" s="65"/>
      <c r="K38" s="65"/>
      <c r="L38" s="82"/>
      <c r="M38" s="65"/>
      <c r="N38" s="46"/>
      <c r="O38" s="82"/>
      <c r="P38" s="81"/>
      <c r="Q38" s="115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</row>
    <row r="39" spans="1:52" ht="15.75">
      <c r="A39" s="65"/>
      <c r="B39" s="98"/>
      <c r="C39" s="46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46"/>
      <c r="O39" s="82"/>
      <c r="P39" s="81"/>
      <c r="Q39" s="115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</row>
    <row r="40" spans="1:52" ht="16.899999999999999" customHeight="1">
      <c r="A40" s="65"/>
      <c r="B40" s="111"/>
      <c r="C40" s="46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46"/>
      <c r="O40" s="82"/>
      <c r="P40" s="81"/>
      <c r="Q40" s="115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</row>
    <row r="41" spans="1:52" ht="24" customHeight="1">
      <c r="A41" s="65"/>
      <c r="B41" s="98"/>
      <c r="C41" s="46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46"/>
      <c r="O41" s="82"/>
      <c r="P41" s="81"/>
      <c r="Q41" s="115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</row>
    <row r="42" spans="1:52" ht="15.75">
      <c r="A42" s="65"/>
      <c r="B42" s="98"/>
      <c r="C42" s="46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46"/>
      <c r="O42" s="82"/>
      <c r="P42" s="81"/>
      <c r="Q42" s="115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</row>
    <row r="43" spans="1:52" ht="22.15" customHeight="1">
      <c r="A43" s="65"/>
      <c r="B43" s="98"/>
      <c r="C43" s="46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46"/>
      <c r="O43" s="82"/>
      <c r="P43" s="81"/>
      <c r="Q43" s="115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</row>
    <row r="44" spans="1:52" ht="27.6" customHeight="1">
      <c r="A44" s="65"/>
      <c r="B44" s="98"/>
      <c r="C44" s="46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46"/>
      <c r="O44" s="82"/>
      <c r="P44" s="81"/>
      <c r="Q44" s="115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</row>
    <row r="45" spans="1:52" ht="15.75">
      <c r="A45" s="65"/>
      <c r="B45" s="95"/>
      <c r="C45" s="46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46"/>
      <c r="O45" s="82"/>
      <c r="P45" s="81"/>
      <c r="Q45" s="115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</row>
    <row r="46" spans="1:52" ht="15.75">
      <c r="A46" s="65"/>
      <c r="B46" s="95"/>
      <c r="C46" s="46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46"/>
      <c r="O46" s="82"/>
      <c r="P46" s="81"/>
      <c r="Q46" s="115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</row>
    <row r="47" spans="1:52" ht="15.75">
      <c r="A47" s="65"/>
      <c r="B47" s="95"/>
      <c r="C47" s="46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46"/>
      <c r="O47" s="82"/>
      <c r="P47" s="81"/>
      <c r="Q47" s="115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</row>
    <row r="48" spans="1:52" ht="15.75">
      <c r="A48" s="65"/>
      <c r="B48" s="95"/>
      <c r="C48" s="46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46"/>
      <c r="O48" s="82"/>
      <c r="P48" s="81"/>
      <c r="Q48" s="115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</row>
    <row r="49" spans="1:52" ht="12.75">
      <c r="A49" s="116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</row>
    <row r="50" spans="1:52" ht="12.75">
      <c r="A50" s="116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</row>
    <row r="51" spans="1:52" ht="12.75">
      <c r="A51" s="116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</row>
    <row r="52" spans="1:52" ht="12.75">
      <c r="A52" s="116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</row>
    <row r="53" spans="1:52" ht="12.75">
      <c r="C53" s="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</row>
    <row r="54" spans="1:52" ht="12.75">
      <c r="C54" s="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</row>
    <row r="55" spans="1:52" ht="12.75">
      <c r="C55" s="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1:52" ht="12.75">
      <c r="C56" s="7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</row>
    <row r="57" spans="1:52" ht="12.75">
      <c r="C57" s="7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</row>
    <row r="58" spans="1:52" ht="12.75">
      <c r="C58" s="7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1:52" ht="12.75">
      <c r="C59" s="7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</row>
    <row r="60" spans="1:52" ht="12.7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52" ht="12.7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52" ht="17.45" customHeight="1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52" ht="17.45" customHeight="1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52" ht="12.75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3:16" ht="12.75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3:16" ht="28.15" customHeight="1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3:16" ht="28.15" customHeight="1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3:16" ht="28.15" customHeight="1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3:16" ht="28.15" customHeight="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3:16" ht="28.15" customHeight="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3:16" ht="28.15" customHeight="1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3:16" ht="12.75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3:16" ht="28.15" customHeight="1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3:16" ht="28.15" customHeight="1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3:16" ht="12.7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3:16" ht="28.15" customHeight="1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3:16" ht="28.15" customHeight="1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3:16" ht="28.15" customHeight="1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3:16" ht="12.7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3:16" ht="28.15" customHeight="1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3:16" ht="12.75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3:16" ht="12.75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3:16" ht="12.75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3:16" ht="12.7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3:16" ht="12.7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3:16" ht="12.7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3:16" ht="12.7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3:16" ht="12.7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3:16" ht="12.7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3:16" ht="12.7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3:16" ht="12.7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3:16" ht="12.7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3:16" ht="12.7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3:16" ht="12.7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3:16" ht="12.7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3:16" ht="12.7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3:16" ht="12.7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3:16" ht="12.7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3:16" ht="12.7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3:16" ht="12.7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3:16" ht="12.7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3:16" ht="12.7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3:16" ht="12.7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3:16" ht="12.7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3:16" ht="12.7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3:16" ht="12.7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3:16" ht="12.7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3:16" ht="12.7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3:16" ht="12.7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3:16" ht="12.7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3:16" ht="12.7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3:16" ht="12.7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3:16" ht="12.7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3:16" ht="12.7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3:16" ht="12.7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3:16" ht="12.7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3:16" ht="12.7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3:16" ht="12.7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3:16" ht="12.7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</sheetData>
  <autoFilter ref="B7:F7">
    <sortState ref="B8:F18">
      <sortCondition ref="E7"/>
    </sortState>
  </autoFilter>
  <dataConsolidate/>
  <mergeCells count="13">
    <mergeCell ref="A1:G1"/>
    <mergeCell ref="D2:G2"/>
    <mergeCell ref="P25:P26"/>
    <mergeCell ref="P5:P6"/>
    <mergeCell ref="A25:A26"/>
    <mergeCell ref="B25:B26"/>
    <mergeCell ref="C25:C26"/>
    <mergeCell ref="D25:K25"/>
    <mergeCell ref="L25:M25"/>
    <mergeCell ref="N25:N26"/>
    <mergeCell ref="O25:O26"/>
    <mergeCell ref="B5:B6"/>
    <mergeCell ref="B3:F3"/>
  </mergeCells>
  <conditionalFormatting sqref="Q1:R65525">
    <cfRule type="cellIs" dxfId="17" priority="1" stopIfTrue="1" operator="equal">
      <formula>"лично"</formula>
    </cfRule>
    <cfRule type="cellIs" dxfId="16" priority="2" stopIfTrue="1" operator="equal">
      <formula>"в/к"</formula>
    </cfRule>
  </conditionalFormatting>
  <pageMargins left="0.56533333333333335" right="0.06" top="0.112" bottom="0.49066666666666664" header="0.51181102362204722" footer="0.51181102362204722"/>
  <pageSetup paperSize="9" scale="64" orientation="portrait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AV105"/>
  <sheetViews>
    <sheetView view="pageLayout" zoomScaleNormal="100" zoomScaleSheetLayoutView="106" workbookViewId="0">
      <selection activeCell="D8" sqref="D8"/>
    </sheetView>
  </sheetViews>
  <sheetFormatPr defaultColWidth="5.140625" defaultRowHeight="15"/>
  <cols>
    <col min="1" max="1" width="4.5703125" style="67" customWidth="1"/>
    <col min="2" max="2" width="29.140625" style="7" customWidth="1"/>
    <col min="3" max="3" width="34.28515625" style="7" customWidth="1"/>
    <col min="4" max="4" width="10.42578125" style="57" customWidth="1"/>
    <col min="5" max="8" width="4.85546875" style="58" customWidth="1"/>
    <col min="9" max="12" width="4.85546875" style="23" customWidth="1"/>
    <col min="13" max="14" width="4.85546875" style="59" customWidth="1"/>
    <col min="15" max="15" width="11.5703125" style="18" customWidth="1"/>
    <col min="16" max="16" width="10.140625" style="23" customWidth="1"/>
    <col min="17" max="17" width="9.140625" style="23" hidden="1" customWidth="1"/>
    <col min="18" max="18" width="9.5703125" style="7" hidden="1" customWidth="1"/>
    <col min="19" max="19" width="8" style="7" hidden="1" customWidth="1"/>
    <col min="20" max="20" width="5.28515625" style="7" hidden="1" customWidth="1"/>
    <col min="21" max="21" width="6.42578125" style="7" hidden="1" customWidth="1"/>
    <col min="22" max="22" width="7.7109375" style="7" hidden="1" customWidth="1"/>
    <col min="23" max="25" width="13.140625" style="7" hidden="1" customWidth="1"/>
    <col min="26" max="26" width="5.140625" style="19"/>
    <col min="27" max="27" width="29.42578125" style="19" bestFit="1" customWidth="1"/>
    <col min="28" max="48" width="5.140625" style="19"/>
    <col min="49" max="256" width="5.140625" style="7"/>
    <col min="257" max="257" width="4.5703125" style="7" customWidth="1"/>
    <col min="258" max="258" width="23.5703125" style="7" customWidth="1"/>
    <col min="259" max="259" width="30.28515625" style="7" customWidth="1"/>
    <col min="260" max="260" width="10.42578125" style="7" customWidth="1"/>
    <col min="261" max="261" width="6.7109375" style="7" bestFit="1" customWidth="1"/>
    <col min="262" max="262" width="6.140625" style="7" customWidth="1"/>
    <col min="263" max="263" width="5" style="7" customWidth="1"/>
    <col min="264" max="264" width="6.42578125" style="7" customWidth="1"/>
    <col min="265" max="267" width="5.42578125" style="7" customWidth="1"/>
    <col min="268" max="268" width="5.28515625" style="7" customWidth="1"/>
    <col min="269" max="269" width="5.42578125" style="7" customWidth="1"/>
    <col min="270" max="270" width="5.7109375" style="7" bestFit="1" customWidth="1"/>
    <col min="271" max="271" width="9.42578125" style="7" customWidth="1"/>
    <col min="272" max="272" width="10.140625" style="7" customWidth="1"/>
    <col min="273" max="273" width="9.140625" style="7" customWidth="1"/>
    <col min="274" max="274" width="9.5703125" style="7" customWidth="1"/>
    <col min="275" max="275" width="5.28515625" style="7" bestFit="1" customWidth="1"/>
    <col min="276" max="276" width="5.140625" style="7" customWidth="1"/>
    <col min="277" max="277" width="7.42578125" style="7" bestFit="1" customWidth="1"/>
    <col min="278" max="278" width="8.5703125" style="7" bestFit="1" customWidth="1"/>
    <col min="279" max="281" width="13.140625" style="7" bestFit="1" customWidth="1"/>
    <col min="282" max="282" width="5.140625" style="7"/>
    <col min="283" max="283" width="29.42578125" style="7" bestFit="1" customWidth="1"/>
    <col min="284" max="512" width="5.140625" style="7"/>
    <col min="513" max="513" width="4.5703125" style="7" customWidth="1"/>
    <col min="514" max="514" width="23.5703125" style="7" customWidth="1"/>
    <col min="515" max="515" width="30.28515625" style="7" customWidth="1"/>
    <col min="516" max="516" width="10.42578125" style="7" customWidth="1"/>
    <col min="517" max="517" width="6.7109375" style="7" bestFit="1" customWidth="1"/>
    <col min="518" max="518" width="6.140625" style="7" customWidth="1"/>
    <col min="519" max="519" width="5" style="7" customWidth="1"/>
    <col min="520" max="520" width="6.42578125" style="7" customWidth="1"/>
    <col min="521" max="523" width="5.42578125" style="7" customWidth="1"/>
    <col min="524" max="524" width="5.28515625" style="7" customWidth="1"/>
    <col min="525" max="525" width="5.42578125" style="7" customWidth="1"/>
    <col min="526" max="526" width="5.7109375" style="7" bestFit="1" customWidth="1"/>
    <col min="527" max="527" width="9.42578125" style="7" customWidth="1"/>
    <col min="528" max="528" width="10.140625" style="7" customWidth="1"/>
    <col min="529" max="529" width="9.140625" style="7" customWidth="1"/>
    <col min="530" max="530" width="9.5703125" style="7" customWidth="1"/>
    <col min="531" max="531" width="5.28515625" style="7" bestFit="1" customWidth="1"/>
    <col min="532" max="532" width="5.140625" style="7" customWidth="1"/>
    <col min="533" max="533" width="7.42578125" style="7" bestFit="1" customWidth="1"/>
    <col min="534" max="534" width="8.5703125" style="7" bestFit="1" customWidth="1"/>
    <col min="535" max="537" width="13.140625" style="7" bestFit="1" customWidth="1"/>
    <col min="538" max="538" width="5.140625" style="7"/>
    <col min="539" max="539" width="29.42578125" style="7" bestFit="1" customWidth="1"/>
    <col min="540" max="768" width="5.140625" style="7"/>
    <col min="769" max="769" width="4.5703125" style="7" customWidth="1"/>
    <col min="770" max="770" width="23.5703125" style="7" customWidth="1"/>
    <col min="771" max="771" width="30.28515625" style="7" customWidth="1"/>
    <col min="772" max="772" width="10.42578125" style="7" customWidth="1"/>
    <col min="773" max="773" width="6.7109375" style="7" bestFit="1" customWidth="1"/>
    <col min="774" max="774" width="6.140625" style="7" customWidth="1"/>
    <col min="775" max="775" width="5" style="7" customWidth="1"/>
    <col min="776" max="776" width="6.42578125" style="7" customWidth="1"/>
    <col min="777" max="779" width="5.42578125" style="7" customWidth="1"/>
    <col min="780" max="780" width="5.28515625" style="7" customWidth="1"/>
    <col min="781" max="781" width="5.42578125" style="7" customWidth="1"/>
    <col min="782" max="782" width="5.7109375" style="7" bestFit="1" customWidth="1"/>
    <col min="783" max="783" width="9.42578125" style="7" customWidth="1"/>
    <col min="784" max="784" width="10.140625" style="7" customWidth="1"/>
    <col min="785" max="785" width="9.140625" style="7" customWidth="1"/>
    <col min="786" max="786" width="9.5703125" style="7" customWidth="1"/>
    <col min="787" max="787" width="5.28515625" style="7" bestFit="1" customWidth="1"/>
    <col min="788" max="788" width="5.140625" style="7" customWidth="1"/>
    <col min="789" max="789" width="7.42578125" style="7" bestFit="1" customWidth="1"/>
    <col min="790" max="790" width="8.5703125" style="7" bestFit="1" customWidth="1"/>
    <col min="791" max="793" width="13.140625" style="7" bestFit="1" customWidth="1"/>
    <col min="794" max="794" width="5.140625" style="7"/>
    <col min="795" max="795" width="29.42578125" style="7" bestFit="1" customWidth="1"/>
    <col min="796" max="1024" width="5.140625" style="7"/>
    <col min="1025" max="1025" width="4.5703125" style="7" customWidth="1"/>
    <col min="1026" max="1026" width="23.5703125" style="7" customWidth="1"/>
    <col min="1027" max="1027" width="30.28515625" style="7" customWidth="1"/>
    <col min="1028" max="1028" width="10.42578125" style="7" customWidth="1"/>
    <col min="1029" max="1029" width="6.7109375" style="7" bestFit="1" customWidth="1"/>
    <col min="1030" max="1030" width="6.140625" style="7" customWidth="1"/>
    <col min="1031" max="1031" width="5" style="7" customWidth="1"/>
    <col min="1032" max="1032" width="6.42578125" style="7" customWidth="1"/>
    <col min="1033" max="1035" width="5.42578125" style="7" customWidth="1"/>
    <col min="1036" max="1036" width="5.28515625" style="7" customWidth="1"/>
    <col min="1037" max="1037" width="5.42578125" style="7" customWidth="1"/>
    <col min="1038" max="1038" width="5.7109375" style="7" bestFit="1" customWidth="1"/>
    <col min="1039" max="1039" width="9.42578125" style="7" customWidth="1"/>
    <col min="1040" max="1040" width="10.140625" style="7" customWidth="1"/>
    <col min="1041" max="1041" width="9.140625" style="7" customWidth="1"/>
    <col min="1042" max="1042" width="9.5703125" style="7" customWidth="1"/>
    <col min="1043" max="1043" width="5.28515625" style="7" bestFit="1" customWidth="1"/>
    <col min="1044" max="1044" width="5.140625" style="7" customWidth="1"/>
    <col min="1045" max="1045" width="7.42578125" style="7" bestFit="1" customWidth="1"/>
    <col min="1046" max="1046" width="8.5703125" style="7" bestFit="1" customWidth="1"/>
    <col min="1047" max="1049" width="13.140625" style="7" bestFit="1" customWidth="1"/>
    <col min="1050" max="1050" width="5.140625" style="7"/>
    <col min="1051" max="1051" width="29.42578125" style="7" bestFit="1" customWidth="1"/>
    <col min="1052" max="1280" width="5.140625" style="7"/>
    <col min="1281" max="1281" width="4.5703125" style="7" customWidth="1"/>
    <col min="1282" max="1282" width="23.5703125" style="7" customWidth="1"/>
    <col min="1283" max="1283" width="30.28515625" style="7" customWidth="1"/>
    <col min="1284" max="1284" width="10.42578125" style="7" customWidth="1"/>
    <col min="1285" max="1285" width="6.7109375" style="7" bestFit="1" customWidth="1"/>
    <col min="1286" max="1286" width="6.140625" style="7" customWidth="1"/>
    <col min="1287" max="1287" width="5" style="7" customWidth="1"/>
    <col min="1288" max="1288" width="6.42578125" style="7" customWidth="1"/>
    <col min="1289" max="1291" width="5.42578125" style="7" customWidth="1"/>
    <col min="1292" max="1292" width="5.28515625" style="7" customWidth="1"/>
    <col min="1293" max="1293" width="5.42578125" style="7" customWidth="1"/>
    <col min="1294" max="1294" width="5.7109375" style="7" bestFit="1" customWidth="1"/>
    <col min="1295" max="1295" width="9.42578125" style="7" customWidth="1"/>
    <col min="1296" max="1296" width="10.140625" style="7" customWidth="1"/>
    <col min="1297" max="1297" width="9.140625" style="7" customWidth="1"/>
    <col min="1298" max="1298" width="9.5703125" style="7" customWidth="1"/>
    <col min="1299" max="1299" width="5.28515625" style="7" bestFit="1" customWidth="1"/>
    <col min="1300" max="1300" width="5.140625" style="7" customWidth="1"/>
    <col min="1301" max="1301" width="7.42578125" style="7" bestFit="1" customWidth="1"/>
    <col min="1302" max="1302" width="8.5703125" style="7" bestFit="1" customWidth="1"/>
    <col min="1303" max="1305" width="13.140625" style="7" bestFit="1" customWidth="1"/>
    <col min="1306" max="1306" width="5.140625" style="7"/>
    <col min="1307" max="1307" width="29.42578125" style="7" bestFit="1" customWidth="1"/>
    <col min="1308" max="1536" width="5.140625" style="7"/>
    <col min="1537" max="1537" width="4.5703125" style="7" customWidth="1"/>
    <col min="1538" max="1538" width="23.5703125" style="7" customWidth="1"/>
    <col min="1539" max="1539" width="30.28515625" style="7" customWidth="1"/>
    <col min="1540" max="1540" width="10.42578125" style="7" customWidth="1"/>
    <col min="1541" max="1541" width="6.7109375" style="7" bestFit="1" customWidth="1"/>
    <col min="1542" max="1542" width="6.140625" style="7" customWidth="1"/>
    <col min="1543" max="1543" width="5" style="7" customWidth="1"/>
    <col min="1544" max="1544" width="6.42578125" style="7" customWidth="1"/>
    <col min="1545" max="1547" width="5.42578125" style="7" customWidth="1"/>
    <col min="1548" max="1548" width="5.28515625" style="7" customWidth="1"/>
    <col min="1549" max="1549" width="5.42578125" style="7" customWidth="1"/>
    <col min="1550" max="1550" width="5.7109375" style="7" bestFit="1" customWidth="1"/>
    <col min="1551" max="1551" width="9.42578125" style="7" customWidth="1"/>
    <col min="1552" max="1552" width="10.140625" style="7" customWidth="1"/>
    <col min="1553" max="1553" width="9.140625" style="7" customWidth="1"/>
    <col min="1554" max="1554" width="9.5703125" style="7" customWidth="1"/>
    <col min="1555" max="1555" width="5.28515625" style="7" bestFit="1" customWidth="1"/>
    <col min="1556" max="1556" width="5.140625" style="7" customWidth="1"/>
    <col min="1557" max="1557" width="7.42578125" style="7" bestFit="1" customWidth="1"/>
    <col min="1558" max="1558" width="8.5703125" style="7" bestFit="1" customWidth="1"/>
    <col min="1559" max="1561" width="13.140625" style="7" bestFit="1" customWidth="1"/>
    <col min="1562" max="1562" width="5.140625" style="7"/>
    <col min="1563" max="1563" width="29.42578125" style="7" bestFit="1" customWidth="1"/>
    <col min="1564" max="1792" width="5.140625" style="7"/>
    <col min="1793" max="1793" width="4.5703125" style="7" customWidth="1"/>
    <col min="1794" max="1794" width="23.5703125" style="7" customWidth="1"/>
    <col min="1795" max="1795" width="30.28515625" style="7" customWidth="1"/>
    <col min="1796" max="1796" width="10.42578125" style="7" customWidth="1"/>
    <col min="1797" max="1797" width="6.7109375" style="7" bestFit="1" customWidth="1"/>
    <col min="1798" max="1798" width="6.140625" style="7" customWidth="1"/>
    <col min="1799" max="1799" width="5" style="7" customWidth="1"/>
    <col min="1800" max="1800" width="6.42578125" style="7" customWidth="1"/>
    <col min="1801" max="1803" width="5.42578125" style="7" customWidth="1"/>
    <col min="1804" max="1804" width="5.28515625" style="7" customWidth="1"/>
    <col min="1805" max="1805" width="5.42578125" style="7" customWidth="1"/>
    <col min="1806" max="1806" width="5.7109375" style="7" bestFit="1" customWidth="1"/>
    <col min="1807" max="1807" width="9.42578125" style="7" customWidth="1"/>
    <col min="1808" max="1808" width="10.140625" style="7" customWidth="1"/>
    <col min="1809" max="1809" width="9.140625" style="7" customWidth="1"/>
    <col min="1810" max="1810" width="9.5703125" style="7" customWidth="1"/>
    <col min="1811" max="1811" width="5.28515625" style="7" bestFit="1" customWidth="1"/>
    <col min="1812" max="1812" width="5.140625" style="7" customWidth="1"/>
    <col min="1813" max="1813" width="7.42578125" style="7" bestFit="1" customWidth="1"/>
    <col min="1814" max="1814" width="8.5703125" style="7" bestFit="1" customWidth="1"/>
    <col min="1815" max="1817" width="13.140625" style="7" bestFit="1" customWidth="1"/>
    <col min="1818" max="1818" width="5.140625" style="7"/>
    <col min="1819" max="1819" width="29.42578125" style="7" bestFit="1" customWidth="1"/>
    <col min="1820" max="2048" width="5.140625" style="7"/>
    <col min="2049" max="2049" width="4.5703125" style="7" customWidth="1"/>
    <col min="2050" max="2050" width="23.5703125" style="7" customWidth="1"/>
    <col min="2051" max="2051" width="30.28515625" style="7" customWidth="1"/>
    <col min="2052" max="2052" width="10.42578125" style="7" customWidth="1"/>
    <col min="2053" max="2053" width="6.7109375" style="7" bestFit="1" customWidth="1"/>
    <col min="2054" max="2054" width="6.140625" style="7" customWidth="1"/>
    <col min="2055" max="2055" width="5" style="7" customWidth="1"/>
    <col min="2056" max="2056" width="6.42578125" style="7" customWidth="1"/>
    <col min="2057" max="2059" width="5.42578125" style="7" customWidth="1"/>
    <col min="2060" max="2060" width="5.28515625" style="7" customWidth="1"/>
    <col min="2061" max="2061" width="5.42578125" style="7" customWidth="1"/>
    <col min="2062" max="2062" width="5.7109375" style="7" bestFit="1" customWidth="1"/>
    <col min="2063" max="2063" width="9.42578125" style="7" customWidth="1"/>
    <col min="2064" max="2064" width="10.140625" style="7" customWidth="1"/>
    <col min="2065" max="2065" width="9.140625" style="7" customWidth="1"/>
    <col min="2066" max="2066" width="9.5703125" style="7" customWidth="1"/>
    <col min="2067" max="2067" width="5.28515625" style="7" bestFit="1" customWidth="1"/>
    <col min="2068" max="2068" width="5.140625" style="7" customWidth="1"/>
    <col min="2069" max="2069" width="7.42578125" style="7" bestFit="1" customWidth="1"/>
    <col min="2070" max="2070" width="8.5703125" style="7" bestFit="1" customWidth="1"/>
    <col min="2071" max="2073" width="13.140625" style="7" bestFit="1" customWidth="1"/>
    <col min="2074" max="2074" width="5.140625" style="7"/>
    <col min="2075" max="2075" width="29.42578125" style="7" bestFit="1" customWidth="1"/>
    <col min="2076" max="2304" width="5.140625" style="7"/>
    <col min="2305" max="2305" width="4.5703125" style="7" customWidth="1"/>
    <col min="2306" max="2306" width="23.5703125" style="7" customWidth="1"/>
    <col min="2307" max="2307" width="30.28515625" style="7" customWidth="1"/>
    <col min="2308" max="2308" width="10.42578125" style="7" customWidth="1"/>
    <col min="2309" max="2309" width="6.7109375" style="7" bestFit="1" customWidth="1"/>
    <col min="2310" max="2310" width="6.140625" style="7" customWidth="1"/>
    <col min="2311" max="2311" width="5" style="7" customWidth="1"/>
    <col min="2312" max="2312" width="6.42578125" style="7" customWidth="1"/>
    <col min="2313" max="2315" width="5.42578125" style="7" customWidth="1"/>
    <col min="2316" max="2316" width="5.28515625" style="7" customWidth="1"/>
    <col min="2317" max="2317" width="5.42578125" style="7" customWidth="1"/>
    <col min="2318" max="2318" width="5.7109375" style="7" bestFit="1" customWidth="1"/>
    <col min="2319" max="2319" width="9.42578125" style="7" customWidth="1"/>
    <col min="2320" max="2320" width="10.140625" style="7" customWidth="1"/>
    <col min="2321" max="2321" width="9.140625" style="7" customWidth="1"/>
    <col min="2322" max="2322" width="9.5703125" style="7" customWidth="1"/>
    <col min="2323" max="2323" width="5.28515625" style="7" bestFit="1" customWidth="1"/>
    <col min="2324" max="2324" width="5.140625" style="7" customWidth="1"/>
    <col min="2325" max="2325" width="7.42578125" style="7" bestFit="1" customWidth="1"/>
    <col min="2326" max="2326" width="8.5703125" style="7" bestFit="1" customWidth="1"/>
    <col min="2327" max="2329" width="13.140625" style="7" bestFit="1" customWidth="1"/>
    <col min="2330" max="2330" width="5.140625" style="7"/>
    <col min="2331" max="2331" width="29.42578125" style="7" bestFit="1" customWidth="1"/>
    <col min="2332" max="2560" width="5.140625" style="7"/>
    <col min="2561" max="2561" width="4.5703125" style="7" customWidth="1"/>
    <col min="2562" max="2562" width="23.5703125" style="7" customWidth="1"/>
    <col min="2563" max="2563" width="30.28515625" style="7" customWidth="1"/>
    <col min="2564" max="2564" width="10.42578125" style="7" customWidth="1"/>
    <col min="2565" max="2565" width="6.7109375" style="7" bestFit="1" customWidth="1"/>
    <col min="2566" max="2566" width="6.140625" style="7" customWidth="1"/>
    <col min="2567" max="2567" width="5" style="7" customWidth="1"/>
    <col min="2568" max="2568" width="6.42578125" style="7" customWidth="1"/>
    <col min="2569" max="2571" width="5.42578125" style="7" customWidth="1"/>
    <col min="2572" max="2572" width="5.28515625" style="7" customWidth="1"/>
    <col min="2573" max="2573" width="5.42578125" style="7" customWidth="1"/>
    <col min="2574" max="2574" width="5.7109375" style="7" bestFit="1" customWidth="1"/>
    <col min="2575" max="2575" width="9.42578125" style="7" customWidth="1"/>
    <col min="2576" max="2576" width="10.140625" style="7" customWidth="1"/>
    <col min="2577" max="2577" width="9.140625" style="7" customWidth="1"/>
    <col min="2578" max="2578" width="9.5703125" style="7" customWidth="1"/>
    <col min="2579" max="2579" width="5.28515625" style="7" bestFit="1" customWidth="1"/>
    <col min="2580" max="2580" width="5.140625" style="7" customWidth="1"/>
    <col min="2581" max="2581" width="7.42578125" style="7" bestFit="1" customWidth="1"/>
    <col min="2582" max="2582" width="8.5703125" style="7" bestFit="1" customWidth="1"/>
    <col min="2583" max="2585" width="13.140625" style="7" bestFit="1" customWidth="1"/>
    <col min="2586" max="2586" width="5.140625" style="7"/>
    <col min="2587" max="2587" width="29.42578125" style="7" bestFit="1" customWidth="1"/>
    <col min="2588" max="2816" width="5.140625" style="7"/>
    <col min="2817" max="2817" width="4.5703125" style="7" customWidth="1"/>
    <col min="2818" max="2818" width="23.5703125" style="7" customWidth="1"/>
    <col min="2819" max="2819" width="30.28515625" style="7" customWidth="1"/>
    <col min="2820" max="2820" width="10.42578125" style="7" customWidth="1"/>
    <col min="2821" max="2821" width="6.7109375" style="7" bestFit="1" customWidth="1"/>
    <col min="2822" max="2822" width="6.140625" style="7" customWidth="1"/>
    <col min="2823" max="2823" width="5" style="7" customWidth="1"/>
    <col min="2824" max="2824" width="6.42578125" style="7" customWidth="1"/>
    <col min="2825" max="2827" width="5.42578125" style="7" customWidth="1"/>
    <col min="2828" max="2828" width="5.28515625" style="7" customWidth="1"/>
    <col min="2829" max="2829" width="5.42578125" style="7" customWidth="1"/>
    <col min="2830" max="2830" width="5.7109375" style="7" bestFit="1" customWidth="1"/>
    <col min="2831" max="2831" width="9.42578125" style="7" customWidth="1"/>
    <col min="2832" max="2832" width="10.140625" style="7" customWidth="1"/>
    <col min="2833" max="2833" width="9.140625" style="7" customWidth="1"/>
    <col min="2834" max="2834" width="9.5703125" style="7" customWidth="1"/>
    <col min="2835" max="2835" width="5.28515625" style="7" bestFit="1" customWidth="1"/>
    <col min="2836" max="2836" width="5.140625" style="7" customWidth="1"/>
    <col min="2837" max="2837" width="7.42578125" style="7" bestFit="1" customWidth="1"/>
    <col min="2838" max="2838" width="8.5703125" style="7" bestFit="1" customWidth="1"/>
    <col min="2839" max="2841" width="13.140625" style="7" bestFit="1" customWidth="1"/>
    <col min="2842" max="2842" width="5.140625" style="7"/>
    <col min="2843" max="2843" width="29.42578125" style="7" bestFit="1" customWidth="1"/>
    <col min="2844" max="3072" width="5.140625" style="7"/>
    <col min="3073" max="3073" width="4.5703125" style="7" customWidth="1"/>
    <col min="3074" max="3074" width="23.5703125" style="7" customWidth="1"/>
    <col min="3075" max="3075" width="30.28515625" style="7" customWidth="1"/>
    <col min="3076" max="3076" width="10.42578125" style="7" customWidth="1"/>
    <col min="3077" max="3077" width="6.7109375" style="7" bestFit="1" customWidth="1"/>
    <col min="3078" max="3078" width="6.140625" style="7" customWidth="1"/>
    <col min="3079" max="3079" width="5" style="7" customWidth="1"/>
    <col min="3080" max="3080" width="6.42578125" style="7" customWidth="1"/>
    <col min="3081" max="3083" width="5.42578125" style="7" customWidth="1"/>
    <col min="3084" max="3084" width="5.28515625" style="7" customWidth="1"/>
    <col min="3085" max="3085" width="5.42578125" style="7" customWidth="1"/>
    <col min="3086" max="3086" width="5.7109375" style="7" bestFit="1" customWidth="1"/>
    <col min="3087" max="3087" width="9.42578125" style="7" customWidth="1"/>
    <col min="3088" max="3088" width="10.140625" style="7" customWidth="1"/>
    <col min="3089" max="3089" width="9.140625" style="7" customWidth="1"/>
    <col min="3090" max="3090" width="9.5703125" style="7" customWidth="1"/>
    <col min="3091" max="3091" width="5.28515625" style="7" bestFit="1" customWidth="1"/>
    <col min="3092" max="3092" width="5.140625" style="7" customWidth="1"/>
    <col min="3093" max="3093" width="7.42578125" style="7" bestFit="1" customWidth="1"/>
    <col min="3094" max="3094" width="8.5703125" style="7" bestFit="1" customWidth="1"/>
    <col min="3095" max="3097" width="13.140625" style="7" bestFit="1" customWidth="1"/>
    <col min="3098" max="3098" width="5.140625" style="7"/>
    <col min="3099" max="3099" width="29.42578125" style="7" bestFit="1" customWidth="1"/>
    <col min="3100" max="3328" width="5.140625" style="7"/>
    <col min="3329" max="3329" width="4.5703125" style="7" customWidth="1"/>
    <col min="3330" max="3330" width="23.5703125" style="7" customWidth="1"/>
    <col min="3331" max="3331" width="30.28515625" style="7" customWidth="1"/>
    <col min="3332" max="3332" width="10.42578125" style="7" customWidth="1"/>
    <col min="3333" max="3333" width="6.7109375" style="7" bestFit="1" customWidth="1"/>
    <col min="3334" max="3334" width="6.140625" style="7" customWidth="1"/>
    <col min="3335" max="3335" width="5" style="7" customWidth="1"/>
    <col min="3336" max="3336" width="6.42578125" style="7" customWidth="1"/>
    <col min="3337" max="3339" width="5.42578125" style="7" customWidth="1"/>
    <col min="3340" max="3340" width="5.28515625" style="7" customWidth="1"/>
    <col min="3341" max="3341" width="5.42578125" style="7" customWidth="1"/>
    <col min="3342" max="3342" width="5.7109375" style="7" bestFit="1" customWidth="1"/>
    <col min="3343" max="3343" width="9.42578125" style="7" customWidth="1"/>
    <col min="3344" max="3344" width="10.140625" style="7" customWidth="1"/>
    <col min="3345" max="3345" width="9.140625" style="7" customWidth="1"/>
    <col min="3346" max="3346" width="9.5703125" style="7" customWidth="1"/>
    <col min="3347" max="3347" width="5.28515625" style="7" bestFit="1" customWidth="1"/>
    <col min="3348" max="3348" width="5.140625" style="7" customWidth="1"/>
    <col min="3349" max="3349" width="7.42578125" style="7" bestFit="1" customWidth="1"/>
    <col min="3350" max="3350" width="8.5703125" style="7" bestFit="1" customWidth="1"/>
    <col min="3351" max="3353" width="13.140625" style="7" bestFit="1" customWidth="1"/>
    <col min="3354" max="3354" width="5.140625" style="7"/>
    <col min="3355" max="3355" width="29.42578125" style="7" bestFit="1" customWidth="1"/>
    <col min="3356" max="3584" width="5.140625" style="7"/>
    <col min="3585" max="3585" width="4.5703125" style="7" customWidth="1"/>
    <col min="3586" max="3586" width="23.5703125" style="7" customWidth="1"/>
    <col min="3587" max="3587" width="30.28515625" style="7" customWidth="1"/>
    <col min="3588" max="3588" width="10.42578125" style="7" customWidth="1"/>
    <col min="3589" max="3589" width="6.7109375" style="7" bestFit="1" customWidth="1"/>
    <col min="3590" max="3590" width="6.140625" style="7" customWidth="1"/>
    <col min="3591" max="3591" width="5" style="7" customWidth="1"/>
    <col min="3592" max="3592" width="6.42578125" style="7" customWidth="1"/>
    <col min="3593" max="3595" width="5.42578125" style="7" customWidth="1"/>
    <col min="3596" max="3596" width="5.28515625" style="7" customWidth="1"/>
    <col min="3597" max="3597" width="5.42578125" style="7" customWidth="1"/>
    <col min="3598" max="3598" width="5.7109375" style="7" bestFit="1" customWidth="1"/>
    <col min="3599" max="3599" width="9.42578125" style="7" customWidth="1"/>
    <col min="3600" max="3600" width="10.140625" style="7" customWidth="1"/>
    <col min="3601" max="3601" width="9.140625" style="7" customWidth="1"/>
    <col min="3602" max="3602" width="9.5703125" style="7" customWidth="1"/>
    <col min="3603" max="3603" width="5.28515625" style="7" bestFit="1" customWidth="1"/>
    <col min="3604" max="3604" width="5.140625" style="7" customWidth="1"/>
    <col min="3605" max="3605" width="7.42578125" style="7" bestFit="1" customWidth="1"/>
    <col min="3606" max="3606" width="8.5703125" style="7" bestFit="1" customWidth="1"/>
    <col min="3607" max="3609" width="13.140625" style="7" bestFit="1" customWidth="1"/>
    <col min="3610" max="3610" width="5.140625" style="7"/>
    <col min="3611" max="3611" width="29.42578125" style="7" bestFit="1" customWidth="1"/>
    <col min="3612" max="3840" width="5.140625" style="7"/>
    <col min="3841" max="3841" width="4.5703125" style="7" customWidth="1"/>
    <col min="3842" max="3842" width="23.5703125" style="7" customWidth="1"/>
    <col min="3843" max="3843" width="30.28515625" style="7" customWidth="1"/>
    <col min="3844" max="3844" width="10.42578125" style="7" customWidth="1"/>
    <col min="3845" max="3845" width="6.7109375" style="7" bestFit="1" customWidth="1"/>
    <col min="3846" max="3846" width="6.140625" style="7" customWidth="1"/>
    <col min="3847" max="3847" width="5" style="7" customWidth="1"/>
    <col min="3848" max="3848" width="6.42578125" style="7" customWidth="1"/>
    <col min="3849" max="3851" width="5.42578125" style="7" customWidth="1"/>
    <col min="3852" max="3852" width="5.28515625" style="7" customWidth="1"/>
    <col min="3853" max="3853" width="5.42578125" style="7" customWidth="1"/>
    <col min="3854" max="3854" width="5.7109375" style="7" bestFit="1" customWidth="1"/>
    <col min="3855" max="3855" width="9.42578125" style="7" customWidth="1"/>
    <col min="3856" max="3856" width="10.140625" style="7" customWidth="1"/>
    <col min="3857" max="3857" width="9.140625" style="7" customWidth="1"/>
    <col min="3858" max="3858" width="9.5703125" style="7" customWidth="1"/>
    <col min="3859" max="3859" width="5.28515625" style="7" bestFit="1" customWidth="1"/>
    <col min="3860" max="3860" width="5.140625" style="7" customWidth="1"/>
    <col min="3861" max="3861" width="7.42578125" style="7" bestFit="1" customWidth="1"/>
    <col min="3862" max="3862" width="8.5703125" style="7" bestFit="1" customWidth="1"/>
    <col min="3863" max="3865" width="13.140625" style="7" bestFit="1" customWidth="1"/>
    <col min="3866" max="3866" width="5.140625" style="7"/>
    <col min="3867" max="3867" width="29.42578125" style="7" bestFit="1" customWidth="1"/>
    <col min="3868" max="4096" width="5.140625" style="7"/>
    <col min="4097" max="4097" width="4.5703125" style="7" customWidth="1"/>
    <col min="4098" max="4098" width="23.5703125" style="7" customWidth="1"/>
    <col min="4099" max="4099" width="30.28515625" style="7" customWidth="1"/>
    <col min="4100" max="4100" width="10.42578125" style="7" customWidth="1"/>
    <col min="4101" max="4101" width="6.7109375" style="7" bestFit="1" customWidth="1"/>
    <col min="4102" max="4102" width="6.140625" style="7" customWidth="1"/>
    <col min="4103" max="4103" width="5" style="7" customWidth="1"/>
    <col min="4104" max="4104" width="6.42578125" style="7" customWidth="1"/>
    <col min="4105" max="4107" width="5.42578125" style="7" customWidth="1"/>
    <col min="4108" max="4108" width="5.28515625" style="7" customWidth="1"/>
    <col min="4109" max="4109" width="5.42578125" style="7" customWidth="1"/>
    <col min="4110" max="4110" width="5.7109375" style="7" bestFit="1" customWidth="1"/>
    <col min="4111" max="4111" width="9.42578125" style="7" customWidth="1"/>
    <col min="4112" max="4112" width="10.140625" style="7" customWidth="1"/>
    <col min="4113" max="4113" width="9.140625" style="7" customWidth="1"/>
    <col min="4114" max="4114" width="9.5703125" style="7" customWidth="1"/>
    <col min="4115" max="4115" width="5.28515625" style="7" bestFit="1" customWidth="1"/>
    <col min="4116" max="4116" width="5.140625" style="7" customWidth="1"/>
    <col min="4117" max="4117" width="7.42578125" style="7" bestFit="1" customWidth="1"/>
    <col min="4118" max="4118" width="8.5703125" style="7" bestFit="1" customWidth="1"/>
    <col min="4119" max="4121" width="13.140625" style="7" bestFit="1" customWidth="1"/>
    <col min="4122" max="4122" width="5.140625" style="7"/>
    <col min="4123" max="4123" width="29.42578125" style="7" bestFit="1" customWidth="1"/>
    <col min="4124" max="4352" width="5.140625" style="7"/>
    <col min="4353" max="4353" width="4.5703125" style="7" customWidth="1"/>
    <col min="4354" max="4354" width="23.5703125" style="7" customWidth="1"/>
    <col min="4355" max="4355" width="30.28515625" style="7" customWidth="1"/>
    <col min="4356" max="4356" width="10.42578125" style="7" customWidth="1"/>
    <col min="4357" max="4357" width="6.7109375" style="7" bestFit="1" customWidth="1"/>
    <col min="4358" max="4358" width="6.140625" style="7" customWidth="1"/>
    <col min="4359" max="4359" width="5" style="7" customWidth="1"/>
    <col min="4360" max="4360" width="6.42578125" style="7" customWidth="1"/>
    <col min="4361" max="4363" width="5.42578125" style="7" customWidth="1"/>
    <col min="4364" max="4364" width="5.28515625" style="7" customWidth="1"/>
    <col min="4365" max="4365" width="5.42578125" style="7" customWidth="1"/>
    <col min="4366" max="4366" width="5.7109375" style="7" bestFit="1" customWidth="1"/>
    <col min="4367" max="4367" width="9.42578125" style="7" customWidth="1"/>
    <col min="4368" max="4368" width="10.140625" style="7" customWidth="1"/>
    <col min="4369" max="4369" width="9.140625" style="7" customWidth="1"/>
    <col min="4370" max="4370" width="9.5703125" style="7" customWidth="1"/>
    <col min="4371" max="4371" width="5.28515625" style="7" bestFit="1" customWidth="1"/>
    <col min="4372" max="4372" width="5.140625" style="7" customWidth="1"/>
    <col min="4373" max="4373" width="7.42578125" style="7" bestFit="1" customWidth="1"/>
    <col min="4374" max="4374" width="8.5703125" style="7" bestFit="1" customWidth="1"/>
    <col min="4375" max="4377" width="13.140625" style="7" bestFit="1" customWidth="1"/>
    <col min="4378" max="4378" width="5.140625" style="7"/>
    <col min="4379" max="4379" width="29.42578125" style="7" bestFit="1" customWidth="1"/>
    <col min="4380" max="4608" width="5.140625" style="7"/>
    <col min="4609" max="4609" width="4.5703125" style="7" customWidth="1"/>
    <col min="4610" max="4610" width="23.5703125" style="7" customWidth="1"/>
    <col min="4611" max="4611" width="30.28515625" style="7" customWidth="1"/>
    <col min="4612" max="4612" width="10.42578125" style="7" customWidth="1"/>
    <col min="4613" max="4613" width="6.7109375" style="7" bestFit="1" customWidth="1"/>
    <col min="4614" max="4614" width="6.140625" style="7" customWidth="1"/>
    <col min="4615" max="4615" width="5" style="7" customWidth="1"/>
    <col min="4616" max="4616" width="6.42578125" style="7" customWidth="1"/>
    <col min="4617" max="4619" width="5.42578125" style="7" customWidth="1"/>
    <col min="4620" max="4620" width="5.28515625" style="7" customWidth="1"/>
    <col min="4621" max="4621" width="5.42578125" style="7" customWidth="1"/>
    <col min="4622" max="4622" width="5.7109375" style="7" bestFit="1" customWidth="1"/>
    <col min="4623" max="4623" width="9.42578125" style="7" customWidth="1"/>
    <col min="4624" max="4624" width="10.140625" style="7" customWidth="1"/>
    <col min="4625" max="4625" width="9.140625" style="7" customWidth="1"/>
    <col min="4626" max="4626" width="9.5703125" style="7" customWidth="1"/>
    <col min="4627" max="4627" width="5.28515625" style="7" bestFit="1" customWidth="1"/>
    <col min="4628" max="4628" width="5.140625" style="7" customWidth="1"/>
    <col min="4629" max="4629" width="7.42578125" style="7" bestFit="1" customWidth="1"/>
    <col min="4630" max="4630" width="8.5703125" style="7" bestFit="1" customWidth="1"/>
    <col min="4631" max="4633" width="13.140625" style="7" bestFit="1" customWidth="1"/>
    <col min="4634" max="4634" width="5.140625" style="7"/>
    <col min="4635" max="4635" width="29.42578125" style="7" bestFit="1" customWidth="1"/>
    <col min="4636" max="4864" width="5.140625" style="7"/>
    <col min="4865" max="4865" width="4.5703125" style="7" customWidth="1"/>
    <col min="4866" max="4866" width="23.5703125" style="7" customWidth="1"/>
    <col min="4867" max="4867" width="30.28515625" style="7" customWidth="1"/>
    <col min="4868" max="4868" width="10.42578125" style="7" customWidth="1"/>
    <col min="4869" max="4869" width="6.7109375" style="7" bestFit="1" customWidth="1"/>
    <col min="4870" max="4870" width="6.140625" style="7" customWidth="1"/>
    <col min="4871" max="4871" width="5" style="7" customWidth="1"/>
    <col min="4872" max="4872" width="6.42578125" style="7" customWidth="1"/>
    <col min="4873" max="4875" width="5.42578125" style="7" customWidth="1"/>
    <col min="4876" max="4876" width="5.28515625" style="7" customWidth="1"/>
    <col min="4877" max="4877" width="5.42578125" style="7" customWidth="1"/>
    <col min="4878" max="4878" width="5.7109375" style="7" bestFit="1" customWidth="1"/>
    <col min="4879" max="4879" width="9.42578125" style="7" customWidth="1"/>
    <col min="4880" max="4880" width="10.140625" style="7" customWidth="1"/>
    <col min="4881" max="4881" width="9.140625" style="7" customWidth="1"/>
    <col min="4882" max="4882" width="9.5703125" style="7" customWidth="1"/>
    <col min="4883" max="4883" width="5.28515625" style="7" bestFit="1" customWidth="1"/>
    <col min="4884" max="4884" width="5.140625" style="7" customWidth="1"/>
    <col min="4885" max="4885" width="7.42578125" style="7" bestFit="1" customWidth="1"/>
    <col min="4886" max="4886" width="8.5703125" style="7" bestFit="1" customWidth="1"/>
    <col min="4887" max="4889" width="13.140625" style="7" bestFit="1" customWidth="1"/>
    <col min="4890" max="4890" width="5.140625" style="7"/>
    <col min="4891" max="4891" width="29.42578125" style="7" bestFit="1" customWidth="1"/>
    <col min="4892" max="5120" width="5.140625" style="7"/>
    <col min="5121" max="5121" width="4.5703125" style="7" customWidth="1"/>
    <col min="5122" max="5122" width="23.5703125" style="7" customWidth="1"/>
    <col min="5123" max="5123" width="30.28515625" style="7" customWidth="1"/>
    <col min="5124" max="5124" width="10.42578125" style="7" customWidth="1"/>
    <col min="5125" max="5125" width="6.7109375" style="7" bestFit="1" customWidth="1"/>
    <col min="5126" max="5126" width="6.140625" style="7" customWidth="1"/>
    <col min="5127" max="5127" width="5" style="7" customWidth="1"/>
    <col min="5128" max="5128" width="6.42578125" style="7" customWidth="1"/>
    <col min="5129" max="5131" width="5.42578125" style="7" customWidth="1"/>
    <col min="5132" max="5132" width="5.28515625" style="7" customWidth="1"/>
    <col min="5133" max="5133" width="5.42578125" style="7" customWidth="1"/>
    <col min="5134" max="5134" width="5.7109375" style="7" bestFit="1" customWidth="1"/>
    <col min="5135" max="5135" width="9.42578125" style="7" customWidth="1"/>
    <col min="5136" max="5136" width="10.140625" style="7" customWidth="1"/>
    <col min="5137" max="5137" width="9.140625" style="7" customWidth="1"/>
    <col min="5138" max="5138" width="9.5703125" style="7" customWidth="1"/>
    <col min="5139" max="5139" width="5.28515625" style="7" bestFit="1" customWidth="1"/>
    <col min="5140" max="5140" width="5.140625" style="7" customWidth="1"/>
    <col min="5141" max="5141" width="7.42578125" style="7" bestFit="1" customWidth="1"/>
    <col min="5142" max="5142" width="8.5703125" style="7" bestFit="1" customWidth="1"/>
    <col min="5143" max="5145" width="13.140625" style="7" bestFit="1" customWidth="1"/>
    <col min="5146" max="5146" width="5.140625" style="7"/>
    <col min="5147" max="5147" width="29.42578125" style="7" bestFit="1" customWidth="1"/>
    <col min="5148" max="5376" width="5.140625" style="7"/>
    <col min="5377" max="5377" width="4.5703125" style="7" customWidth="1"/>
    <col min="5378" max="5378" width="23.5703125" style="7" customWidth="1"/>
    <col min="5379" max="5379" width="30.28515625" style="7" customWidth="1"/>
    <col min="5380" max="5380" width="10.42578125" style="7" customWidth="1"/>
    <col min="5381" max="5381" width="6.7109375" style="7" bestFit="1" customWidth="1"/>
    <col min="5382" max="5382" width="6.140625" style="7" customWidth="1"/>
    <col min="5383" max="5383" width="5" style="7" customWidth="1"/>
    <col min="5384" max="5384" width="6.42578125" style="7" customWidth="1"/>
    <col min="5385" max="5387" width="5.42578125" style="7" customWidth="1"/>
    <col min="5388" max="5388" width="5.28515625" style="7" customWidth="1"/>
    <col min="5389" max="5389" width="5.42578125" style="7" customWidth="1"/>
    <col min="5390" max="5390" width="5.7109375" style="7" bestFit="1" customWidth="1"/>
    <col min="5391" max="5391" width="9.42578125" style="7" customWidth="1"/>
    <col min="5392" max="5392" width="10.140625" style="7" customWidth="1"/>
    <col min="5393" max="5393" width="9.140625" style="7" customWidth="1"/>
    <col min="5394" max="5394" width="9.5703125" style="7" customWidth="1"/>
    <col min="5395" max="5395" width="5.28515625" style="7" bestFit="1" customWidth="1"/>
    <col min="5396" max="5396" width="5.140625" style="7" customWidth="1"/>
    <col min="5397" max="5397" width="7.42578125" style="7" bestFit="1" customWidth="1"/>
    <col min="5398" max="5398" width="8.5703125" style="7" bestFit="1" customWidth="1"/>
    <col min="5399" max="5401" width="13.140625" style="7" bestFit="1" customWidth="1"/>
    <col min="5402" max="5402" width="5.140625" style="7"/>
    <col min="5403" max="5403" width="29.42578125" style="7" bestFit="1" customWidth="1"/>
    <col min="5404" max="5632" width="5.140625" style="7"/>
    <col min="5633" max="5633" width="4.5703125" style="7" customWidth="1"/>
    <col min="5634" max="5634" width="23.5703125" style="7" customWidth="1"/>
    <col min="5635" max="5635" width="30.28515625" style="7" customWidth="1"/>
    <col min="5636" max="5636" width="10.42578125" style="7" customWidth="1"/>
    <col min="5637" max="5637" width="6.7109375" style="7" bestFit="1" customWidth="1"/>
    <col min="5638" max="5638" width="6.140625" style="7" customWidth="1"/>
    <col min="5639" max="5639" width="5" style="7" customWidth="1"/>
    <col min="5640" max="5640" width="6.42578125" style="7" customWidth="1"/>
    <col min="5641" max="5643" width="5.42578125" style="7" customWidth="1"/>
    <col min="5644" max="5644" width="5.28515625" style="7" customWidth="1"/>
    <col min="5645" max="5645" width="5.42578125" style="7" customWidth="1"/>
    <col min="5646" max="5646" width="5.7109375" style="7" bestFit="1" customWidth="1"/>
    <col min="5647" max="5647" width="9.42578125" style="7" customWidth="1"/>
    <col min="5648" max="5648" width="10.140625" style="7" customWidth="1"/>
    <col min="5649" max="5649" width="9.140625" style="7" customWidth="1"/>
    <col min="5650" max="5650" width="9.5703125" style="7" customWidth="1"/>
    <col min="5651" max="5651" width="5.28515625" style="7" bestFit="1" customWidth="1"/>
    <col min="5652" max="5652" width="5.140625" style="7" customWidth="1"/>
    <col min="5653" max="5653" width="7.42578125" style="7" bestFit="1" customWidth="1"/>
    <col min="5654" max="5654" width="8.5703125" style="7" bestFit="1" customWidth="1"/>
    <col min="5655" max="5657" width="13.140625" style="7" bestFit="1" customWidth="1"/>
    <col min="5658" max="5658" width="5.140625" style="7"/>
    <col min="5659" max="5659" width="29.42578125" style="7" bestFit="1" customWidth="1"/>
    <col min="5660" max="5888" width="5.140625" style="7"/>
    <col min="5889" max="5889" width="4.5703125" style="7" customWidth="1"/>
    <col min="5890" max="5890" width="23.5703125" style="7" customWidth="1"/>
    <col min="5891" max="5891" width="30.28515625" style="7" customWidth="1"/>
    <col min="5892" max="5892" width="10.42578125" style="7" customWidth="1"/>
    <col min="5893" max="5893" width="6.7109375" style="7" bestFit="1" customWidth="1"/>
    <col min="5894" max="5894" width="6.140625" style="7" customWidth="1"/>
    <col min="5895" max="5895" width="5" style="7" customWidth="1"/>
    <col min="5896" max="5896" width="6.42578125" style="7" customWidth="1"/>
    <col min="5897" max="5899" width="5.42578125" style="7" customWidth="1"/>
    <col min="5900" max="5900" width="5.28515625" style="7" customWidth="1"/>
    <col min="5901" max="5901" width="5.42578125" style="7" customWidth="1"/>
    <col min="5902" max="5902" width="5.7109375" style="7" bestFit="1" customWidth="1"/>
    <col min="5903" max="5903" width="9.42578125" style="7" customWidth="1"/>
    <col min="5904" max="5904" width="10.140625" style="7" customWidth="1"/>
    <col min="5905" max="5905" width="9.140625" style="7" customWidth="1"/>
    <col min="5906" max="5906" width="9.5703125" style="7" customWidth="1"/>
    <col min="5907" max="5907" width="5.28515625" style="7" bestFit="1" customWidth="1"/>
    <col min="5908" max="5908" width="5.140625" style="7" customWidth="1"/>
    <col min="5909" max="5909" width="7.42578125" style="7" bestFit="1" customWidth="1"/>
    <col min="5910" max="5910" width="8.5703125" style="7" bestFit="1" customWidth="1"/>
    <col min="5911" max="5913" width="13.140625" style="7" bestFit="1" customWidth="1"/>
    <col min="5914" max="5914" width="5.140625" style="7"/>
    <col min="5915" max="5915" width="29.42578125" style="7" bestFit="1" customWidth="1"/>
    <col min="5916" max="6144" width="5.140625" style="7"/>
    <col min="6145" max="6145" width="4.5703125" style="7" customWidth="1"/>
    <col min="6146" max="6146" width="23.5703125" style="7" customWidth="1"/>
    <col min="6147" max="6147" width="30.28515625" style="7" customWidth="1"/>
    <col min="6148" max="6148" width="10.42578125" style="7" customWidth="1"/>
    <col min="6149" max="6149" width="6.7109375" style="7" bestFit="1" customWidth="1"/>
    <col min="6150" max="6150" width="6.140625" style="7" customWidth="1"/>
    <col min="6151" max="6151" width="5" style="7" customWidth="1"/>
    <col min="6152" max="6152" width="6.42578125" style="7" customWidth="1"/>
    <col min="6153" max="6155" width="5.42578125" style="7" customWidth="1"/>
    <col min="6156" max="6156" width="5.28515625" style="7" customWidth="1"/>
    <col min="6157" max="6157" width="5.42578125" style="7" customWidth="1"/>
    <col min="6158" max="6158" width="5.7109375" style="7" bestFit="1" customWidth="1"/>
    <col min="6159" max="6159" width="9.42578125" style="7" customWidth="1"/>
    <col min="6160" max="6160" width="10.140625" style="7" customWidth="1"/>
    <col min="6161" max="6161" width="9.140625" style="7" customWidth="1"/>
    <col min="6162" max="6162" width="9.5703125" style="7" customWidth="1"/>
    <col min="6163" max="6163" width="5.28515625" style="7" bestFit="1" customWidth="1"/>
    <col min="6164" max="6164" width="5.140625" style="7" customWidth="1"/>
    <col min="6165" max="6165" width="7.42578125" style="7" bestFit="1" customWidth="1"/>
    <col min="6166" max="6166" width="8.5703125" style="7" bestFit="1" customWidth="1"/>
    <col min="6167" max="6169" width="13.140625" style="7" bestFit="1" customWidth="1"/>
    <col min="6170" max="6170" width="5.140625" style="7"/>
    <col min="6171" max="6171" width="29.42578125" style="7" bestFit="1" customWidth="1"/>
    <col min="6172" max="6400" width="5.140625" style="7"/>
    <col min="6401" max="6401" width="4.5703125" style="7" customWidth="1"/>
    <col min="6402" max="6402" width="23.5703125" style="7" customWidth="1"/>
    <col min="6403" max="6403" width="30.28515625" style="7" customWidth="1"/>
    <col min="6404" max="6404" width="10.42578125" style="7" customWidth="1"/>
    <col min="6405" max="6405" width="6.7109375" style="7" bestFit="1" customWidth="1"/>
    <col min="6406" max="6406" width="6.140625" style="7" customWidth="1"/>
    <col min="6407" max="6407" width="5" style="7" customWidth="1"/>
    <col min="6408" max="6408" width="6.42578125" style="7" customWidth="1"/>
    <col min="6409" max="6411" width="5.42578125" style="7" customWidth="1"/>
    <col min="6412" max="6412" width="5.28515625" style="7" customWidth="1"/>
    <col min="6413" max="6413" width="5.42578125" style="7" customWidth="1"/>
    <col min="6414" max="6414" width="5.7109375" style="7" bestFit="1" customWidth="1"/>
    <col min="6415" max="6415" width="9.42578125" style="7" customWidth="1"/>
    <col min="6416" max="6416" width="10.140625" style="7" customWidth="1"/>
    <col min="6417" max="6417" width="9.140625" style="7" customWidth="1"/>
    <col min="6418" max="6418" width="9.5703125" style="7" customWidth="1"/>
    <col min="6419" max="6419" width="5.28515625" style="7" bestFit="1" customWidth="1"/>
    <col min="6420" max="6420" width="5.140625" style="7" customWidth="1"/>
    <col min="6421" max="6421" width="7.42578125" style="7" bestFit="1" customWidth="1"/>
    <col min="6422" max="6422" width="8.5703125" style="7" bestFit="1" customWidth="1"/>
    <col min="6423" max="6425" width="13.140625" style="7" bestFit="1" customWidth="1"/>
    <col min="6426" max="6426" width="5.140625" style="7"/>
    <col min="6427" max="6427" width="29.42578125" style="7" bestFit="1" customWidth="1"/>
    <col min="6428" max="6656" width="5.140625" style="7"/>
    <col min="6657" max="6657" width="4.5703125" style="7" customWidth="1"/>
    <col min="6658" max="6658" width="23.5703125" style="7" customWidth="1"/>
    <col min="6659" max="6659" width="30.28515625" style="7" customWidth="1"/>
    <col min="6660" max="6660" width="10.42578125" style="7" customWidth="1"/>
    <col min="6661" max="6661" width="6.7109375" style="7" bestFit="1" customWidth="1"/>
    <col min="6662" max="6662" width="6.140625" style="7" customWidth="1"/>
    <col min="6663" max="6663" width="5" style="7" customWidth="1"/>
    <col min="6664" max="6664" width="6.42578125" style="7" customWidth="1"/>
    <col min="6665" max="6667" width="5.42578125" style="7" customWidth="1"/>
    <col min="6668" max="6668" width="5.28515625" style="7" customWidth="1"/>
    <col min="6669" max="6669" width="5.42578125" style="7" customWidth="1"/>
    <col min="6670" max="6670" width="5.7109375" style="7" bestFit="1" customWidth="1"/>
    <col min="6671" max="6671" width="9.42578125" style="7" customWidth="1"/>
    <col min="6672" max="6672" width="10.140625" style="7" customWidth="1"/>
    <col min="6673" max="6673" width="9.140625" style="7" customWidth="1"/>
    <col min="6674" max="6674" width="9.5703125" style="7" customWidth="1"/>
    <col min="6675" max="6675" width="5.28515625" style="7" bestFit="1" customWidth="1"/>
    <col min="6676" max="6676" width="5.140625" style="7" customWidth="1"/>
    <col min="6677" max="6677" width="7.42578125" style="7" bestFit="1" customWidth="1"/>
    <col min="6678" max="6678" width="8.5703125" style="7" bestFit="1" customWidth="1"/>
    <col min="6679" max="6681" width="13.140625" style="7" bestFit="1" customWidth="1"/>
    <col min="6682" max="6682" width="5.140625" style="7"/>
    <col min="6683" max="6683" width="29.42578125" style="7" bestFit="1" customWidth="1"/>
    <col min="6684" max="6912" width="5.140625" style="7"/>
    <col min="6913" max="6913" width="4.5703125" style="7" customWidth="1"/>
    <col min="6914" max="6914" width="23.5703125" style="7" customWidth="1"/>
    <col min="6915" max="6915" width="30.28515625" style="7" customWidth="1"/>
    <col min="6916" max="6916" width="10.42578125" style="7" customWidth="1"/>
    <col min="6917" max="6917" width="6.7109375" style="7" bestFit="1" customWidth="1"/>
    <col min="6918" max="6918" width="6.140625" style="7" customWidth="1"/>
    <col min="6919" max="6919" width="5" style="7" customWidth="1"/>
    <col min="6920" max="6920" width="6.42578125" style="7" customWidth="1"/>
    <col min="6921" max="6923" width="5.42578125" style="7" customWidth="1"/>
    <col min="6924" max="6924" width="5.28515625" style="7" customWidth="1"/>
    <col min="6925" max="6925" width="5.42578125" style="7" customWidth="1"/>
    <col min="6926" max="6926" width="5.7109375" style="7" bestFit="1" customWidth="1"/>
    <col min="6927" max="6927" width="9.42578125" style="7" customWidth="1"/>
    <col min="6928" max="6928" width="10.140625" style="7" customWidth="1"/>
    <col min="6929" max="6929" width="9.140625" style="7" customWidth="1"/>
    <col min="6930" max="6930" width="9.5703125" style="7" customWidth="1"/>
    <col min="6931" max="6931" width="5.28515625" style="7" bestFit="1" customWidth="1"/>
    <col min="6932" max="6932" width="5.140625" style="7" customWidth="1"/>
    <col min="6933" max="6933" width="7.42578125" style="7" bestFit="1" customWidth="1"/>
    <col min="6934" max="6934" width="8.5703125" style="7" bestFit="1" customWidth="1"/>
    <col min="6935" max="6937" width="13.140625" style="7" bestFit="1" customWidth="1"/>
    <col min="6938" max="6938" width="5.140625" style="7"/>
    <col min="6939" max="6939" width="29.42578125" style="7" bestFit="1" customWidth="1"/>
    <col min="6940" max="7168" width="5.140625" style="7"/>
    <col min="7169" max="7169" width="4.5703125" style="7" customWidth="1"/>
    <col min="7170" max="7170" width="23.5703125" style="7" customWidth="1"/>
    <col min="7171" max="7171" width="30.28515625" style="7" customWidth="1"/>
    <col min="7172" max="7172" width="10.42578125" style="7" customWidth="1"/>
    <col min="7173" max="7173" width="6.7109375" style="7" bestFit="1" customWidth="1"/>
    <col min="7174" max="7174" width="6.140625" style="7" customWidth="1"/>
    <col min="7175" max="7175" width="5" style="7" customWidth="1"/>
    <col min="7176" max="7176" width="6.42578125" style="7" customWidth="1"/>
    <col min="7177" max="7179" width="5.42578125" style="7" customWidth="1"/>
    <col min="7180" max="7180" width="5.28515625" style="7" customWidth="1"/>
    <col min="7181" max="7181" width="5.42578125" style="7" customWidth="1"/>
    <col min="7182" max="7182" width="5.7109375" style="7" bestFit="1" customWidth="1"/>
    <col min="7183" max="7183" width="9.42578125" style="7" customWidth="1"/>
    <col min="7184" max="7184" width="10.140625" style="7" customWidth="1"/>
    <col min="7185" max="7185" width="9.140625" style="7" customWidth="1"/>
    <col min="7186" max="7186" width="9.5703125" style="7" customWidth="1"/>
    <col min="7187" max="7187" width="5.28515625" style="7" bestFit="1" customWidth="1"/>
    <col min="7188" max="7188" width="5.140625" style="7" customWidth="1"/>
    <col min="7189" max="7189" width="7.42578125" style="7" bestFit="1" customWidth="1"/>
    <col min="7190" max="7190" width="8.5703125" style="7" bestFit="1" customWidth="1"/>
    <col min="7191" max="7193" width="13.140625" style="7" bestFit="1" customWidth="1"/>
    <col min="7194" max="7194" width="5.140625" style="7"/>
    <col min="7195" max="7195" width="29.42578125" style="7" bestFit="1" customWidth="1"/>
    <col min="7196" max="7424" width="5.140625" style="7"/>
    <col min="7425" max="7425" width="4.5703125" style="7" customWidth="1"/>
    <col min="7426" max="7426" width="23.5703125" style="7" customWidth="1"/>
    <col min="7427" max="7427" width="30.28515625" style="7" customWidth="1"/>
    <col min="7428" max="7428" width="10.42578125" style="7" customWidth="1"/>
    <col min="7429" max="7429" width="6.7109375" style="7" bestFit="1" customWidth="1"/>
    <col min="7430" max="7430" width="6.140625" style="7" customWidth="1"/>
    <col min="7431" max="7431" width="5" style="7" customWidth="1"/>
    <col min="7432" max="7432" width="6.42578125" style="7" customWidth="1"/>
    <col min="7433" max="7435" width="5.42578125" style="7" customWidth="1"/>
    <col min="7436" max="7436" width="5.28515625" style="7" customWidth="1"/>
    <col min="7437" max="7437" width="5.42578125" style="7" customWidth="1"/>
    <col min="7438" max="7438" width="5.7109375" style="7" bestFit="1" customWidth="1"/>
    <col min="7439" max="7439" width="9.42578125" style="7" customWidth="1"/>
    <col min="7440" max="7440" width="10.140625" style="7" customWidth="1"/>
    <col min="7441" max="7441" width="9.140625" style="7" customWidth="1"/>
    <col min="7442" max="7442" width="9.5703125" style="7" customWidth="1"/>
    <col min="7443" max="7443" width="5.28515625" style="7" bestFit="1" customWidth="1"/>
    <col min="7444" max="7444" width="5.140625" style="7" customWidth="1"/>
    <col min="7445" max="7445" width="7.42578125" style="7" bestFit="1" customWidth="1"/>
    <col min="7446" max="7446" width="8.5703125" style="7" bestFit="1" customWidth="1"/>
    <col min="7447" max="7449" width="13.140625" style="7" bestFit="1" customWidth="1"/>
    <col min="7450" max="7450" width="5.140625" style="7"/>
    <col min="7451" max="7451" width="29.42578125" style="7" bestFit="1" customWidth="1"/>
    <col min="7452" max="7680" width="5.140625" style="7"/>
    <col min="7681" max="7681" width="4.5703125" style="7" customWidth="1"/>
    <col min="7682" max="7682" width="23.5703125" style="7" customWidth="1"/>
    <col min="7683" max="7683" width="30.28515625" style="7" customWidth="1"/>
    <col min="7684" max="7684" width="10.42578125" style="7" customWidth="1"/>
    <col min="7685" max="7685" width="6.7109375" style="7" bestFit="1" customWidth="1"/>
    <col min="7686" max="7686" width="6.140625" style="7" customWidth="1"/>
    <col min="7687" max="7687" width="5" style="7" customWidth="1"/>
    <col min="7688" max="7688" width="6.42578125" style="7" customWidth="1"/>
    <col min="7689" max="7691" width="5.42578125" style="7" customWidth="1"/>
    <col min="7692" max="7692" width="5.28515625" style="7" customWidth="1"/>
    <col min="7693" max="7693" width="5.42578125" style="7" customWidth="1"/>
    <col min="7694" max="7694" width="5.7109375" style="7" bestFit="1" customWidth="1"/>
    <col min="7695" max="7695" width="9.42578125" style="7" customWidth="1"/>
    <col min="7696" max="7696" width="10.140625" style="7" customWidth="1"/>
    <col min="7697" max="7697" width="9.140625" style="7" customWidth="1"/>
    <col min="7698" max="7698" width="9.5703125" style="7" customWidth="1"/>
    <col min="7699" max="7699" width="5.28515625" style="7" bestFit="1" customWidth="1"/>
    <col min="7700" max="7700" width="5.140625" style="7" customWidth="1"/>
    <col min="7701" max="7701" width="7.42578125" style="7" bestFit="1" customWidth="1"/>
    <col min="7702" max="7702" width="8.5703125" style="7" bestFit="1" customWidth="1"/>
    <col min="7703" max="7705" width="13.140625" style="7" bestFit="1" customWidth="1"/>
    <col min="7706" max="7706" width="5.140625" style="7"/>
    <col min="7707" max="7707" width="29.42578125" style="7" bestFit="1" customWidth="1"/>
    <col min="7708" max="7936" width="5.140625" style="7"/>
    <col min="7937" max="7937" width="4.5703125" style="7" customWidth="1"/>
    <col min="7938" max="7938" width="23.5703125" style="7" customWidth="1"/>
    <col min="7939" max="7939" width="30.28515625" style="7" customWidth="1"/>
    <col min="7940" max="7940" width="10.42578125" style="7" customWidth="1"/>
    <col min="7941" max="7941" width="6.7109375" style="7" bestFit="1" customWidth="1"/>
    <col min="7942" max="7942" width="6.140625" style="7" customWidth="1"/>
    <col min="7943" max="7943" width="5" style="7" customWidth="1"/>
    <col min="7944" max="7944" width="6.42578125" style="7" customWidth="1"/>
    <col min="7945" max="7947" width="5.42578125" style="7" customWidth="1"/>
    <col min="7948" max="7948" width="5.28515625" style="7" customWidth="1"/>
    <col min="7949" max="7949" width="5.42578125" style="7" customWidth="1"/>
    <col min="7950" max="7950" width="5.7109375" style="7" bestFit="1" customWidth="1"/>
    <col min="7951" max="7951" width="9.42578125" style="7" customWidth="1"/>
    <col min="7952" max="7952" width="10.140625" style="7" customWidth="1"/>
    <col min="7953" max="7953" width="9.140625" style="7" customWidth="1"/>
    <col min="7954" max="7954" width="9.5703125" style="7" customWidth="1"/>
    <col min="7955" max="7955" width="5.28515625" style="7" bestFit="1" customWidth="1"/>
    <col min="7956" max="7956" width="5.140625" style="7" customWidth="1"/>
    <col min="7957" max="7957" width="7.42578125" style="7" bestFit="1" customWidth="1"/>
    <col min="7958" max="7958" width="8.5703125" style="7" bestFit="1" customWidth="1"/>
    <col min="7959" max="7961" width="13.140625" style="7" bestFit="1" customWidth="1"/>
    <col min="7962" max="7962" width="5.140625" style="7"/>
    <col min="7963" max="7963" width="29.42578125" style="7" bestFit="1" customWidth="1"/>
    <col min="7964" max="8192" width="5.140625" style="7"/>
    <col min="8193" max="8193" width="4.5703125" style="7" customWidth="1"/>
    <col min="8194" max="8194" width="23.5703125" style="7" customWidth="1"/>
    <col min="8195" max="8195" width="30.28515625" style="7" customWidth="1"/>
    <col min="8196" max="8196" width="10.42578125" style="7" customWidth="1"/>
    <col min="8197" max="8197" width="6.7109375" style="7" bestFit="1" customWidth="1"/>
    <col min="8198" max="8198" width="6.140625" style="7" customWidth="1"/>
    <col min="8199" max="8199" width="5" style="7" customWidth="1"/>
    <col min="8200" max="8200" width="6.42578125" style="7" customWidth="1"/>
    <col min="8201" max="8203" width="5.42578125" style="7" customWidth="1"/>
    <col min="8204" max="8204" width="5.28515625" style="7" customWidth="1"/>
    <col min="8205" max="8205" width="5.42578125" style="7" customWidth="1"/>
    <col min="8206" max="8206" width="5.7109375" style="7" bestFit="1" customWidth="1"/>
    <col min="8207" max="8207" width="9.42578125" style="7" customWidth="1"/>
    <col min="8208" max="8208" width="10.140625" style="7" customWidth="1"/>
    <col min="8209" max="8209" width="9.140625" style="7" customWidth="1"/>
    <col min="8210" max="8210" width="9.5703125" style="7" customWidth="1"/>
    <col min="8211" max="8211" width="5.28515625" style="7" bestFit="1" customWidth="1"/>
    <col min="8212" max="8212" width="5.140625" style="7" customWidth="1"/>
    <col min="8213" max="8213" width="7.42578125" style="7" bestFit="1" customWidth="1"/>
    <col min="8214" max="8214" width="8.5703125" style="7" bestFit="1" customWidth="1"/>
    <col min="8215" max="8217" width="13.140625" style="7" bestFit="1" customWidth="1"/>
    <col min="8218" max="8218" width="5.140625" style="7"/>
    <col min="8219" max="8219" width="29.42578125" style="7" bestFit="1" customWidth="1"/>
    <col min="8220" max="8448" width="5.140625" style="7"/>
    <col min="8449" max="8449" width="4.5703125" style="7" customWidth="1"/>
    <col min="8450" max="8450" width="23.5703125" style="7" customWidth="1"/>
    <col min="8451" max="8451" width="30.28515625" style="7" customWidth="1"/>
    <col min="8452" max="8452" width="10.42578125" style="7" customWidth="1"/>
    <col min="8453" max="8453" width="6.7109375" style="7" bestFit="1" customWidth="1"/>
    <col min="8454" max="8454" width="6.140625" style="7" customWidth="1"/>
    <col min="8455" max="8455" width="5" style="7" customWidth="1"/>
    <col min="8456" max="8456" width="6.42578125" style="7" customWidth="1"/>
    <col min="8457" max="8459" width="5.42578125" style="7" customWidth="1"/>
    <col min="8460" max="8460" width="5.28515625" style="7" customWidth="1"/>
    <col min="8461" max="8461" width="5.42578125" style="7" customWidth="1"/>
    <col min="8462" max="8462" width="5.7109375" style="7" bestFit="1" customWidth="1"/>
    <col min="8463" max="8463" width="9.42578125" style="7" customWidth="1"/>
    <col min="8464" max="8464" width="10.140625" style="7" customWidth="1"/>
    <col min="8465" max="8465" width="9.140625" style="7" customWidth="1"/>
    <col min="8466" max="8466" width="9.5703125" style="7" customWidth="1"/>
    <col min="8467" max="8467" width="5.28515625" style="7" bestFit="1" customWidth="1"/>
    <col min="8468" max="8468" width="5.140625" style="7" customWidth="1"/>
    <col min="8469" max="8469" width="7.42578125" style="7" bestFit="1" customWidth="1"/>
    <col min="8470" max="8470" width="8.5703125" style="7" bestFit="1" customWidth="1"/>
    <col min="8471" max="8473" width="13.140625" style="7" bestFit="1" customWidth="1"/>
    <col min="8474" max="8474" width="5.140625" style="7"/>
    <col min="8475" max="8475" width="29.42578125" style="7" bestFit="1" customWidth="1"/>
    <col min="8476" max="8704" width="5.140625" style="7"/>
    <col min="8705" max="8705" width="4.5703125" style="7" customWidth="1"/>
    <col min="8706" max="8706" width="23.5703125" style="7" customWidth="1"/>
    <col min="8707" max="8707" width="30.28515625" style="7" customWidth="1"/>
    <col min="8708" max="8708" width="10.42578125" style="7" customWidth="1"/>
    <col min="8709" max="8709" width="6.7109375" style="7" bestFit="1" customWidth="1"/>
    <col min="8710" max="8710" width="6.140625" style="7" customWidth="1"/>
    <col min="8711" max="8711" width="5" style="7" customWidth="1"/>
    <col min="8712" max="8712" width="6.42578125" style="7" customWidth="1"/>
    <col min="8713" max="8715" width="5.42578125" style="7" customWidth="1"/>
    <col min="8716" max="8716" width="5.28515625" style="7" customWidth="1"/>
    <col min="8717" max="8717" width="5.42578125" style="7" customWidth="1"/>
    <col min="8718" max="8718" width="5.7109375" style="7" bestFit="1" customWidth="1"/>
    <col min="8719" max="8719" width="9.42578125" style="7" customWidth="1"/>
    <col min="8720" max="8720" width="10.140625" style="7" customWidth="1"/>
    <col min="8721" max="8721" width="9.140625" style="7" customWidth="1"/>
    <col min="8722" max="8722" width="9.5703125" style="7" customWidth="1"/>
    <col min="8723" max="8723" width="5.28515625" style="7" bestFit="1" customWidth="1"/>
    <col min="8724" max="8724" width="5.140625" style="7" customWidth="1"/>
    <col min="8725" max="8725" width="7.42578125" style="7" bestFit="1" customWidth="1"/>
    <col min="8726" max="8726" width="8.5703125" style="7" bestFit="1" customWidth="1"/>
    <col min="8727" max="8729" width="13.140625" style="7" bestFit="1" customWidth="1"/>
    <col min="8730" max="8730" width="5.140625" style="7"/>
    <col min="8731" max="8731" width="29.42578125" style="7" bestFit="1" customWidth="1"/>
    <col min="8732" max="8960" width="5.140625" style="7"/>
    <col min="8961" max="8961" width="4.5703125" style="7" customWidth="1"/>
    <col min="8962" max="8962" width="23.5703125" style="7" customWidth="1"/>
    <col min="8963" max="8963" width="30.28515625" style="7" customWidth="1"/>
    <col min="8964" max="8964" width="10.42578125" style="7" customWidth="1"/>
    <col min="8965" max="8965" width="6.7109375" style="7" bestFit="1" customWidth="1"/>
    <col min="8966" max="8966" width="6.140625" style="7" customWidth="1"/>
    <col min="8967" max="8967" width="5" style="7" customWidth="1"/>
    <col min="8968" max="8968" width="6.42578125" style="7" customWidth="1"/>
    <col min="8969" max="8971" width="5.42578125" style="7" customWidth="1"/>
    <col min="8972" max="8972" width="5.28515625" style="7" customWidth="1"/>
    <col min="8973" max="8973" width="5.42578125" style="7" customWidth="1"/>
    <col min="8974" max="8974" width="5.7109375" style="7" bestFit="1" customWidth="1"/>
    <col min="8975" max="8975" width="9.42578125" style="7" customWidth="1"/>
    <col min="8976" max="8976" width="10.140625" style="7" customWidth="1"/>
    <col min="8977" max="8977" width="9.140625" style="7" customWidth="1"/>
    <col min="8978" max="8978" width="9.5703125" style="7" customWidth="1"/>
    <col min="8979" max="8979" width="5.28515625" style="7" bestFit="1" customWidth="1"/>
    <col min="8980" max="8980" width="5.140625" style="7" customWidth="1"/>
    <col min="8981" max="8981" width="7.42578125" style="7" bestFit="1" customWidth="1"/>
    <col min="8982" max="8982" width="8.5703125" style="7" bestFit="1" customWidth="1"/>
    <col min="8983" max="8985" width="13.140625" style="7" bestFit="1" customWidth="1"/>
    <col min="8986" max="8986" width="5.140625" style="7"/>
    <col min="8987" max="8987" width="29.42578125" style="7" bestFit="1" customWidth="1"/>
    <col min="8988" max="9216" width="5.140625" style="7"/>
    <col min="9217" max="9217" width="4.5703125" style="7" customWidth="1"/>
    <col min="9218" max="9218" width="23.5703125" style="7" customWidth="1"/>
    <col min="9219" max="9219" width="30.28515625" style="7" customWidth="1"/>
    <col min="9220" max="9220" width="10.42578125" style="7" customWidth="1"/>
    <col min="9221" max="9221" width="6.7109375" style="7" bestFit="1" customWidth="1"/>
    <col min="9222" max="9222" width="6.140625" style="7" customWidth="1"/>
    <col min="9223" max="9223" width="5" style="7" customWidth="1"/>
    <col min="9224" max="9224" width="6.42578125" style="7" customWidth="1"/>
    <col min="9225" max="9227" width="5.42578125" style="7" customWidth="1"/>
    <col min="9228" max="9228" width="5.28515625" style="7" customWidth="1"/>
    <col min="9229" max="9229" width="5.42578125" style="7" customWidth="1"/>
    <col min="9230" max="9230" width="5.7109375" style="7" bestFit="1" customWidth="1"/>
    <col min="9231" max="9231" width="9.42578125" style="7" customWidth="1"/>
    <col min="9232" max="9232" width="10.140625" style="7" customWidth="1"/>
    <col min="9233" max="9233" width="9.140625" style="7" customWidth="1"/>
    <col min="9234" max="9234" width="9.5703125" style="7" customWidth="1"/>
    <col min="9235" max="9235" width="5.28515625" style="7" bestFit="1" customWidth="1"/>
    <col min="9236" max="9236" width="5.140625" style="7" customWidth="1"/>
    <col min="9237" max="9237" width="7.42578125" style="7" bestFit="1" customWidth="1"/>
    <col min="9238" max="9238" width="8.5703125" style="7" bestFit="1" customWidth="1"/>
    <col min="9239" max="9241" width="13.140625" style="7" bestFit="1" customWidth="1"/>
    <col min="9242" max="9242" width="5.140625" style="7"/>
    <col min="9243" max="9243" width="29.42578125" style="7" bestFit="1" customWidth="1"/>
    <col min="9244" max="9472" width="5.140625" style="7"/>
    <col min="9473" max="9473" width="4.5703125" style="7" customWidth="1"/>
    <col min="9474" max="9474" width="23.5703125" style="7" customWidth="1"/>
    <col min="9475" max="9475" width="30.28515625" style="7" customWidth="1"/>
    <col min="9476" max="9476" width="10.42578125" style="7" customWidth="1"/>
    <col min="9477" max="9477" width="6.7109375" style="7" bestFit="1" customWidth="1"/>
    <col min="9478" max="9478" width="6.140625" style="7" customWidth="1"/>
    <col min="9479" max="9479" width="5" style="7" customWidth="1"/>
    <col min="9480" max="9480" width="6.42578125" style="7" customWidth="1"/>
    <col min="9481" max="9483" width="5.42578125" style="7" customWidth="1"/>
    <col min="9484" max="9484" width="5.28515625" style="7" customWidth="1"/>
    <col min="9485" max="9485" width="5.42578125" style="7" customWidth="1"/>
    <col min="9486" max="9486" width="5.7109375" style="7" bestFit="1" customWidth="1"/>
    <col min="9487" max="9487" width="9.42578125" style="7" customWidth="1"/>
    <col min="9488" max="9488" width="10.140625" style="7" customWidth="1"/>
    <col min="9489" max="9489" width="9.140625" style="7" customWidth="1"/>
    <col min="9490" max="9490" width="9.5703125" style="7" customWidth="1"/>
    <col min="9491" max="9491" width="5.28515625" style="7" bestFit="1" customWidth="1"/>
    <col min="9492" max="9492" width="5.140625" style="7" customWidth="1"/>
    <col min="9493" max="9493" width="7.42578125" style="7" bestFit="1" customWidth="1"/>
    <col min="9494" max="9494" width="8.5703125" style="7" bestFit="1" customWidth="1"/>
    <col min="9495" max="9497" width="13.140625" style="7" bestFit="1" customWidth="1"/>
    <col min="9498" max="9498" width="5.140625" style="7"/>
    <col min="9499" max="9499" width="29.42578125" style="7" bestFit="1" customWidth="1"/>
    <col min="9500" max="9728" width="5.140625" style="7"/>
    <col min="9729" max="9729" width="4.5703125" style="7" customWidth="1"/>
    <col min="9730" max="9730" width="23.5703125" style="7" customWidth="1"/>
    <col min="9731" max="9731" width="30.28515625" style="7" customWidth="1"/>
    <col min="9732" max="9732" width="10.42578125" style="7" customWidth="1"/>
    <col min="9733" max="9733" width="6.7109375" style="7" bestFit="1" customWidth="1"/>
    <col min="9734" max="9734" width="6.140625" style="7" customWidth="1"/>
    <col min="9735" max="9735" width="5" style="7" customWidth="1"/>
    <col min="9736" max="9736" width="6.42578125" style="7" customWidth="1"/>
    <col min="9737" max="9739" width="5.42578125" style="7" customWidth="1"/>
    <col min="9740" max="9740" width="5.28515625" style="7" customWidth="1"/>
    <col min="9741" max="9741" width="5.42578125" style="7" customWidth="1"/>
    <col min="9742" max="9742" width="5.7109375" style="7" bestFit="1" customWidth="1"/>
    <col min="9743" max="9743" width="9.42578125" style="7" customWidth="1"/>
    <col min="9744" max="9744" width="10.140625" style="7" customWidth="1"/>
    <col min="9745" max="9745" width="9.140625" style="7" customWidth="1"/>
    <col min="9746" max="9746" width="9.5703125" style="7" customWidth="1"/>
    <col min="9747" max="9747" width="5.28515625" style="7" bestFit="1" customWidth="1"/>
    <col min="9748" max="9748" width="5.140625" style="7" customWidth="1"/>
    <col min="9749" max="9749" width="7.42578125" style="7" bestFit="1" customWidth="1"/>
    <col min="9750" max="9750" width="8.5703125" style="7" bestFit="1" customWidth="1"/>
    <col min="9751" max="9753" width="13.140625" style="7" bestFit="1" customWidth="1"/>
    <col min="9754" max="9754" width="5.140625" style="7"/>
    <col min="9755" max="9755" width="29.42578125" style="7" bestFit="1" customWidth="1"/>
    <col min="9756" max="9984" width="5.140625" style="7"/>
    <col min="9985" max="9985" width="4.5703125" style="7" customWidth="1"/>
    <col min="9986" max="9986" width="23.5703125" style="7" customWidth="1"/>
    <col min="9987" max="9987" width="30.28515625" style="7" customWidth="1"/>
    <col min="9988" max="9988" width="10.42578125" style="7" customWidth="1"/>
    <col min="9989" max="9989" width="6.7109375" style="7" bestFit="1" customWidth="1"/>
    <col min="9990" max="9990" width="6.140625" style="7" customWidth="1"/>
    <col min="9991" max="9991" width="5" style="7" customWidth="1"/>
    <col min="9992" max="9992" width="6.42578125" style="7" customWidth="1"/>
    <col min="9993" max="9995" width="5.42578125" style="7" customWidth="1"/>
    <col min="9996" max="9996" width="5.28515625" style="7" customWidth="1"/>
    <col min="9997" max="9997" width="5.42578125" style="7" customWidth="1"/>
    <col min="9998" max="9998" width="5.7109375" style="7" bestFit="1" customWidth="1"/>
    <col min="9999" max="9999" width="9.42578125" style="7" customWidth="1"/>
    <col min="10000" max="10000" width="10.140625" style="7" customWidth="1"/>
    <col min="10001" max="10001" width="9.140625" style="7" customWidth="1"/>
    <col min="10002" max="10002" width="9.5703125" style="7" customWidth="1"/>
    <col min="10003" max="10003" width="5.28515625" style="7" bestFit="1" customWidth="1"/>
    <col min="10004" max="10004" width="5.140625" style="7" customWidth="1"/>
    <col min="10005" max="10005" width="7.42578125" style="7" bestFit="1" customWidth="1"/>
    <col min="10006" max="10006" width="8.5703125" style="7" bestFit="1" customWidth="1"/>
    <col min="10007" max="10009" width="13.140625" style="7" bestFit="1" customWidth="1"/>
    <col min="10010" max="10010" width="5.140625" style="7"/>
    <col min="10011" max="10011" width="29.42578125" style="7" bestFit="1" customWidth="1"/>
    <col min="10012" max="10240" width="5.140625" style="7"/>
    <col min="10241" max="10241" width="4.5703125" style="7" customWidth="1"/>
    <col min="10242" max="10242" width="23.5703125" style="7" customWidth="1"/>
    <col min="10243" max="10243" width="30.28515625" style="7" customWidth="1"/>
    <col min="10244" max="10244" width="10.42578125" style="7" customWidth="1"/>
    <col min="10245" max="10245" width="6.7109375" style="7" bestFit="1" customWidth="1"/>
    <col min="10246" max="10246" width="6.140625" style="7" customWidth="1"/>
    <col min="10247" max="10247" width="5" style="7" customWidth="1"/>
    <col min="10248" max="10248" width="6.42578125" style="7" customWidth="1"/>
    <col min="10249" max="10251" width="5.42578125" style="7" customWidth="1"/>
    <col min="10252" max="10252" width="5.28515625" style="7" customWidth="1"/>
    <col min="10253" max="10253" width="5.42578125" style="7" customWidth="1"/>
    <col min="10254" max="10254" width="5.7109375" style="7" bestFit="1" customWidth="1"/>
    <col min="10255" max="10255" width="9.42578125" style="7" customWidth="1"/>
    <col min="10256" max="10256" width="10.140625" style="7" customWidth="1"/>
    <col min="10257" max="10257" width="9.140625" style="7" customWidth="1"/>
    <col min="10258" max="10258" width="9.5703125" style="7" customWidth="1"/>
    <col min="10259" max="10259" width="5.28515625" style="7" bestFit="1" customWidth="1"/>
    <col min="10260" max="10260" width="5.140625" style="7" customWidth="1"/>
    <col min="10261" max="10261" width="7.42578125" style="7" bestFit="1" customWidth="1"/>
    <col min="10262" max="10262" width="8.5703125" style="7" bestFit="1" customWidth="1"/>
    <col min="10263" max="10265" width="13.140625" style="7" bestFit="1" customWidth="1"/>
    <col min="10266" max="10266" width="5.140625" style="7"/>
    <col min="10267" max="10267" width="29.42578125" style="7" bestFit="1" customWidth="1"/>
    <col min="10268" max="10496" width="5.140625" style="7"/>
    <col min="10497" max="10497" width="4.5703125" style="7" customWidth="1"/>
    <col min="10498" max="10498" width="23.5703125" style="7" customWidth="1"/>
    <col min="10499" max="10499" width="30.28515625" style="7" customWidth="1"/>
    <col min="10500" max="10500" width="10.42578125" style="7" customWidth="1"/>
    <col min="10501" max="10501" width="6.7109375" style="7" bestFit="1" customWidth="1"/>
    <col min="10502" max="10502" width="6.140625" style="7" customWidth="1"/>
    <col min="10503" max="10503" width="5" style="7" customWidth="1"/>
    <col min="10504" max="10504" width="6.42578125" style="7" customWidth="1"/>
    <col min="10505" max="10507" width="5.42578125" style="7" customWidth="1"/>
    <col min="10508" max="10508" width="5.28515625" style="7" customWidth="1"/>
    <col min="10509" max="10509" width="5.42578125" style="7" customWidth="1"/>
    <col min="10510" max="10510" width="5.7109375" style="7" bestFit="1" customWidth="1"/>
    <col min="10511" max="10511" width="9.42578125" style="7" customWidth="1"/>
    <col min="10512" max="10512" width="10.140625" style="7" customWidth="1"/>
    <col min="10513" max="10513" width="9.140625" style="7" customWidth="1"/>
    <col min="10514" max="10514" width="9.5703125" style="7" customWidth="1"/>
    <col min="10515" max="10515" width="5.28515625" style="7" bestFit="1" customWidth="1"/>
    <col min="10516" max="10516" width="5.140625" style="7" customWidth="1"/>
    <col min="10517" max="10517" width="7.42578125" style="7" bestFit="1" customWidth="1"/>
    <col min="10518" max="10518" width="8.5703125" style="7" bestFit="1" customWidth="1"/>
    <col min="10519" max="10521" width="13.140625" style="7" bestFit="1" customWidth="1"/>
    <col min="10522" max="10522" width="5.140625" style="7"/>
    <col min="10523" max="10523" width="29.42578125" style="7" bestFit="1" customWidth="1"/>
    <col min="10524" max="10752" width="5.140625" style="7"/>
    <col min="10753" max="10753" width="4.5703125" style="7" customWidth="1"/>
    <col min="10754" max="10754" width="23.5703125" style="7" customWidth="1"/>
    <col min="10755" max="10755" width="30.28515625" style="7" customWidth="1"/>
    <col min="10756" max="10756" width="10.42578125" style="7" customWidth="1"/>
    <col min="10757" max="10757" width="6.7109375" style="7" bestFit="1" customWidth="1"/>
    <col min="10758" max="10758" width="6.140625" style="7" customWidth="1"/>
    <col min="10759" max="10759" width="5" style="7" customWidth="1"/>
    <col min="10760" max="10760" width="6.42578125" style="7" customWidth="1"/>
    <col min="10761" max="10763" width="5.42578125" style="7" customWidth="1"/>
    <col min="10764" max="10764" width="5.28515625" style="7" customWidth="1"/>
    <col min="10765" max="10765" width="5.42578125" style="7" customWidth="1"/>
    <col min="10766" max="10766" width="5.7109375" style="7" bestFit="1" customWidth="1"/>
    <col min="10767" max="10767" width="9.42578125" style="7" customWidth="1"/>
    <col min="10768" max="10768" width="10.140625" style="7" customWidth="1"/>
    <col min="10769" max="10769" width="9.140625" style="7" customWidth="1"/>
    <col min="10770" max="10770" width="9.5703125" style="7" customWidth="1"/>
    <col min="10771" max="10771" width="5.28515625" style="7" bestFit="1" customWidth="1"/>
    <col min="10772" max="10772" width="5.140625" style="7" customWidth="1"/>
    <col min="10773" max="10773" width="7.42578125" style="7" bestFit="1" customWidth="1"/>
    <col min="10774" max="10774" width="8.5703125" style="7" bestFit="1" customWidth="1"/>
    <col min="10775" max="10777" width="13.140625" style="7" bestFit="1" customWidth="1"/>
    <col min="10778" max="10778" width="5.140625" style="7"/>
    <col min="10779" max="10779" width="29.42578125" style="7" bestFit="1" customWidth="1"/>
    <col min="10780" max="11008" width="5.140625" style="7"/>
    <col min="11009" max="11009" width="4.5703125" style="7" customWidth="1"/>
    <col min="11010" max="11010" width="23.5703125" style="7" customWidth="1"/>
    <col min="11011" max="11011" width="30.28515625" style="7" customWidth="1"/>
    <col min="11012" max="11012" width="10.42578125" style="7" customWidth="1"/>
    <col min="11013" max="11013" width="6.7109375" style="7" bestFit="1" customWidth="1"/>
    <col min="11014" max="11014" width="6.140625" style="7" customWidth="1"/>
    <col min="11015" max="11015" width="5" style="7" customWidth="1"/>
    <col min="11016" max="11016" width="6.42578125" style="7" customWidth="1"/>
    <col min="11017" max="11019" width="5.42578125" style="7" customWidth="1"/>
    <col min="11020" max="11020" width="5.28515625" style="7" customWidth="1"/>
    <col min="11021" max="11021" width="5.42578125" style="7" customWidth="1"/>
    <col min="11022" max="11022" width="5.7109375" style="7" bestFit="1" customWidth="1"/>
    <col min="11023" max="11023" width="9.42578125" style="7" customWidth="1"/>
    <col min="11024" max="11024" width="10.140625" style="7" customWidth="1"/>
    <col min="11025" max="11025" width="9.140625" style="7" customWidth="1"/>
    <col min="11026" max="11026" width="9.5703125" style="7" customWidth="1"/>
    <col min="11027" max="11027" width="5.28515625" style="7" bestFit="1" customWidth="1"/>
    <col min="11028" max="11028" width="5.140625" style="7" customWidth="1"/>
    <col min="11029" max="11029" width="7.42578125" style="7" bestFit="1" customWidth="1"/>
    <col min="11030" max="11030" width="8.5703125" style="7" bestFit="1" customWidth="1"/>
    <col min="11031" max="11033" width="13.140625" style="7" bestFit="1" customWidth="1"/>
    <col min="11034" max="11034" width="5.140625" style="7"/>
    <col min="11035" max="11035" width="29.42578125" style="7" bestFit="1" customWidth="1"/>
    <col min="11036" max="11264" width="5.140625" style="7"/>
    <col min="11265" max="11265" width="4.5703125" style="7" customWidth="1"/>
    <col min="11266" max="11266" width="23.5703125" style="7" customWidth="1"/>
    <col min="11267" max="11267" width="30.28515625" style="7" customWidth="1"/>
    <col min="11268" max="11268" width="10.42578125" style="7" customWidth="1"/>
    <col min="11269" max="11269" width="6.7109375" style="7" bestFit="1" customWidth="1"/>
    <col min="11270" max="11270" width="6.140625" style="7" customWidth="1"/>
    <col min="11271" max="11271" width="5" style="7" customWidth="1"/>
    <col min="11272" max="11272" width="6.42578125" style="7" customWidth="1"/>
    <col min="11273" max="11275" width="5.42578125" style="7" customWidth="1"/>
    <col min="11276" max="11276" width="5.28515625" style="7" customWidth="1"/>
    <col min="11277" max="11277" width="5.42578125" style="7" customWidth="1"/>
    <col min="11278" max="11278" width="5.7109375" style="7" bestFit="1" customWidth="1"/>
    <col min="11279" max="11279" width="9.42578125" style="7" customWidth="1"/>
    <col min="11280" max="11280" width="10.140625" style="7" customWidth="1"/>
    <col min="11281" max="11281" width="9.140625" style="7" customWidth="1"/>
    <col min="11282" max="11282" width="9.5703125" style="7" customWidth="1"/>
    <col min="11283" max="11283" width="5.28515625" style="7" bestFit="1" customWidth="1"/>
    <col min="11284" max="11284" width="5.140625" style="7" customWidth="1"/>
    <col min="11285" max="11285" width="7.42578125" style="7" bestFit="1" customWidth="1"/>
    <col min="11286" max="11286" width="8.5703125" style="7" bestFit="1" customWidth="1"/>
    <col min="11287" max="11289" width="13.140625" style="7" bestFit="1" customWidth="1"/>
    <col min="11290" max="11290" width="5.140625" style="7"/>
    <col min="11291" max="11291" width="29.42578125" style="7" bestFit="1" customWidth="1"/>
    <col min="11292" max="11520" width="5.140625" style="7"/>
    <col min="11521" max="11521" width="4.5703125" style="7" customWidth="1"/>
    <col min="11522" max="11522" width="23.5703125" style="7" customWidth="1"/>
    <col min="11523" max="11523" width="30.28515625" style="7" customWidth="1"/>
    <col min="11524" max="11524" width="10.42578125" style="7" customWidth="1"/>
    <col min="11525" max="11525" width="6.7109375" style="7" bestFit="1" customWidth="1"/>
    <col min="11526" max="11526" width="6.140625" style="7" customWidth="1"/>
    <col min="11527" max="11527" width="5" style="7" customWidth="1"/>
    <col min="11528" max="11528" width="6.42578125" style="7" customWidth="1"/>
    <col min="11529" max="11531" width="5.42578125" style="7" customWidth="1"/>
    <col min="11532" max="11532" width="5.28515625" style="7" customWidth="1"/>
    <col min="11533" max="11533" width="5.42578125" style="7" customWidth="1"/>
    <col min="11534" max="11534" width="5.7109375" style="7" bestFit="1" customWidth="1"/>
    <col min="11535" max="11535" width="9.42578125" style="7" customWidth="1"/>
    <col min="11536" max="11536" width="10.140625" style="7" customWidth="1"/>
    <col min="11537" max="11537" width="9.140625" style="7" customWidth="1"/>
    <col min="11538" max="11538" width="9.5703125" style="7" customWidth="1"/>
    <col min="11539" max="11539" width="5.28515625" style="7" bestFit="1" customWidth="1"/>
    <col min="11540" max="11540" width="5.140625" style="7" customWidth="1"/>
    <col min="11541" max="11541" width="7.42578125" style="7" bestFit="1" customWidth="1"/>
    <col min="11542" max="11542" width="8.5703125" style="7" bestFit="1" customWidth="1"/>
    <col min="11543" max="11545" width="13.140625" style="7" bestFit="1" customWidth="1"/>
    <col min="11546" max="11546" width="5.140625" style="7"/>
    <col min="11547" max="11547" width="29.42578125" style="7" bestFit="1" customWidth="1"/>
    <col min="11548" max="11776" width="5.140625" style="7"/>
    <col min="11777" max="11777" width="4.5703125" style="7" customWidth="1"/>
    <col min="11778" max="11778" width="23.5703125" style="7" customWidth="1"/>
    <col min="11779" max="11779" width="30.28515625" style="7" customWidth="1"/>
    <col min="11780" max="11780" width="10.42578125" style="7" customWidth="1"/>
    <col min="11781" max="11781" width="6.7109375" style="7" bestFit="1" customWidth="1"/>
    <col min="11782" max="11782" width="6.140625" style="7" customWidth="1"/>
    <col min="11783" max="11783" width="5" style="7" customWidth="1"/>
    <col min="11784" max="11784" width="6.42578125" style="7" customWidth="1"/>
    <col min="11785" max="11787" width="5.42578125" style="7" customWidth="1"/>
    <col min="11788" max="11788" width="5.28515625" style="7" customWidth="1"/>
    <col min="11789" max="11789" width="5.42578125" style="7" customWidth="1"/>
    <col min="11790" max="11790" width="5.7109375" style="7" bestFit="1" customWidth="1"/>
    <col min="11791" max="11791" width="9.42578125" style="7" customWidth="1"/>
    <col min="11792" max="11792" width="10.140625" style="7" customWidth="1"/>
    <col min="11793" max="11793" width="9.140625" style="7" customWidth="1"/>
    <col min="11794" max="11794" width="9.5703125" style="7" customWidth="1"/>
    <col min="11795" max="11795" width="5.28515625" style="7" bestFit="1" customWidth="1"/>
    <col min="11796" max="11796" width="5.140625" style="7" customWidth="1"/>
    <col min="11797" max="11797" width="7.42578125" style="7" bestFit="1" customWidth="1"/>
    <col min="11798" max="11798" width="8.5703125" style="7" bestFit="1" customWidth="1"/>
    <col min="11799" max="11801" width="13.140625" style="7" bestFit="1" customWidth="1"/>
    <col min="11802" max="11802" width="5.140625" style="7"/>
    <col min="11803" max="11803" width="29.42578125" style="7" bestFit="1" customWidth="1"/>
    <col min="11804" max="12032" width="5.140625" style="7"/>
    <col min="12033" max="12033" width="4.5703125" style="7" customWidth="1"/>
    <col min="12034" max="12034" width="23.5703125" style="7" customWidth="1"/>
    <col min="12035" max="12035" width="30.28515625" style="7" customWidth="1"/>
    <col min="12036" max="12036" width="10.42578125" style="7" customWidth="1"/>
    <col min="12037" max="12037" width="6.7109375" style="7" bestFit="1" customWidth="1"/>
    <col min="12038" max="12038" width="6.140625" style="7" customWidth="1"/>
    <col min="12039" max="12039" width="5" style="7" customWidth="1"/>
    <col min="12040" max="12040" width="6.42578125" style="7" customWidth="1"/>
    <col min="12041" max="12043" width="5.42578125" style="7" customWidth="1"/>
    <col min="12044" max="12044" width="5.28515625" style="7" customWidth="1"/>
    <col min="12045" max="12045" width="5.42578125" style="7" customWidth="1"/>
    <col min="12046" max="12046" width="5.7109375" style="7" bestFit="1" customWidth="1"/>
    <col min="12047" max="12047" width="9.42578125" style="7" customWidth="1"/>
    <col min="12048" max="12048" width="10.140625" style="7" customWidth="1"/>
    <col min="12049" max="12049" width="9.140625" style="7" customWidth="1"/>
    <col min="12050" max="12050" width="9.5703125" style="7" customWidth="1"/>
    <col min="12051" max="12051" width="5.28515625" style="7" bestFit="1" customWidth="1"/>
    <col min="12052" max="12052" width="5.140625" style="7" customWidth="1"/>
    <col min="12053" max="12053" width="7.42578125" style="7" bestFit="1" customWidth="1"/>
    <col min="12054" max="12054" width="8.5703125" style="7" bestFit="1" customWidth="1"/>
    <col min="12055" max="12057" width="13.140625" style="7" bestFit="1" customWidth="1"/>
    <col min="12058" max="12058" width="5.140625" style="7"/>
    <col min="12059" max="12059" width="29.42578125" style="7" bestFit="1" customWidth="1"/>
    <col min="12060" max="12288" width="5.140625" style="7"/>
    <col min="12289" max="12289" width="4.5703125" style="7" customWidth="1"/>
    <col min="12290" max="12290" width="23.5703125" style="7" customWidth="1"/>
    <col min="12291" max="12291" width="30.28515625" style="7" customWidth="1"/>
    <col min="12292" max="12292" width="10.42578125" style="7" customWidth="1"/>
    <col min="12293" max="12293" width="6.7109375" style="7" bestFit="1" customWidth="1"/>
    <col min="12294" max="12294" width="6.140625" style="7" customWidth="1"/>
    <col min="12295" max="12295" width="5" style="7" customWidth="1"/>
    <col min="12296" max="12296" width="6.42578125" style="7" customWidth="1"/>
    <col min="12297" max="12299" width="5.42578125" style="7" customWidth="1"/>
    <col min="12300" max="12300" width="5.28515625" style="7" customWidth="1"/>
    <col min="12301" max="12301" width="5.42578125" style="7" customWidth="1"/>
    <col min="12302" max="12302" width="5.7109375" style="7" bestFit="1" customWidth="1"/>
    <col min="12303" max="12303" width="9.42578125" style="7" customWidth="1"/>
    <col min="12304" max="12304" width="10.140625" style="7" customWidth="1"/>
    <col min="12305" max="12305" width="9.140625" style="7" customWidth="1"/>
    <col min="12306" max="12306" width="9.5703125" style="7" customWidth="1"/>
    <col min="12307" max="12307" width="5.28515625" style="7" bestFit="1" customWidth="1"/>
    <col min="12308" max="12308" width="5.140625" style="7" customWidth="1"/>
    <col min="12309" max="12309" width="7.42578125" style="7" bestFit="1" customWidth="1"/>
    <col min="12310" max="12310" width="8.5703125" style="7" bestFit="1" customWidth="1"/>
    <col min="12311" max="12313" width="13.140625" style="7" bestFit="1" customWidth="1"/>
    <col min="12314" max="12314" width="5.140625" style="7"/>
    <col min="12315" max="12315" width="29.42578125" style="7" bestFit="1" customWidth="1"/>
    <col min="12316" max="12544" width="5.140625" style="7"/>
    <col min="12545" max="12545" width="4.5703125" style="7" customWidth="1"/>
    <col min="12546" max="12546" width="23.5703125" style="7" customWidth="1"/>
    <col min="12547" max="12547" width="30.28515625" style="7" customWidth="1"/>
    <col min="12548" max="12548" width="10.42578125" style="7" customWidth="1"/>
    <col min="12549" max="12549" width="6.7109375" style="7" bestFit="1" customWidth="1"/>
    <col min="12550" max="12550" width="6.140625" style="7" customWidth="1"/>
    <col min="12551" max="12551" width="5" style="7" customWidth="1"/>
    <col min="12552" max="12552" width="6.42578125" style="7" customWidth="1"/>
    <col min="12553" max="12555" width="5.42578125" style="7" customWidth="1"/>
    <col min="12556" max="12556" width="5.28515625" style="7" customWidth="1"/>
    <col min="12557" max="12557" width="5.42578125" style="7" customWidth="1"/>
    <col min="12558" max="12558" width="5.7109375" style="7" bestFit="1" customWidth="1"/>
    <col min="12559" max="12559" width="9.42578125" style="7" customWidth="1"/>
    <col min="12560" max="12560" width="10.140625" style="7" customWidth="1"/>
    <col min="12561" max="12561" width="9.140625" style="7" customWidth="1"/>
    <col min="12562" max="12562" width="9.5703125" style="7" customWidth="1"/>
    <col min="12563" max="12563" width="5.28515625" style="7" bestFit="1" customWidth="1"/>
    <col min="12564" max="12564" width="5.140625" style="7" customWidth="1"/>
    <col min="12565" max="12565" width="7.42578125" style="7" bestFit="1" customWidth="1"/>
    <col min="12566" max="12566" width="8.5703125" style="7" bestFit="1" customWidth="1"/>
    <col min="12567" max="12569" width="13.140625" style="7" bestFit="1" customWidth="1"/>
    <col min="12570" max="12570" width="5.140625" style="7"/>
    <col min="12571" max="12571" width="29.42578125" style="7" bestFit="1" customWidth="1"/>
    <col min="12572" max="12800" width="5.140625" style="7"/>
    <col min="12801" max="12801" width="4.5703125" style="7" customWidth="1"/>
    <col min="12802" max="12802" width="23.5703125" style="7" customWidth="1"/>
    <col min="12803" max="12803" width="30.28515625" style="7" customWidth="1"/>
    <col min="12804" max="12804" width="10.42578125" style="7" customWidth="1"/>
    <col min="12805" max="12805" width="6.7109375" style="7" bestFit="1" customWidth="1"/>
    <col min="12806" max="12806" width="6.140625" style="7" customWidth="1"/>
    <col min="12807" max="12807" width="5" style="7" customWidth="1"/>
    <col min="12808" max="12808" width="6.42578125" style="7" customWidth="1"/>
    <col min="12809" max="12811" width="5.42578125" style="7" customWidth="1"/>
    <col min="12812" max="12812" width="5.28515625" style="7" customWidth="1"/>
    <col min="12813" max="12813" width="5.42578125" style="7" customWidth="1"/>
    <col min="12814" max="12814" width="5.7109375" style="7" bestFit="1" customWidth="1"/>
    <col min="12815" max="12815" width="9.42578125" style="7" customWidth="1"/>
    <col min="12816" max="12816" width="10.140625" style="7" customWidth="1"/>
    <col min="12817" max="12817" width="9.140625" style="7" customWidth="1"/>
    <col min="12818" max="12818" width="9.5703125" style="7" customWidth="1"/>
    <col min="12819" max="12819" width="5.28515625" style="7" bestFit="1" customWidth="1"/>
    <col min="12820" max="12820" width="5.140625" style="7" customWidth="1"/>
    <col min="12821" max="12821" width="7.42578125" style="7" bestFit="1" customWidth="1"/>
    <col min="12822" max="12822" width="8.5703125" style="7" bestFit="1" customWidth="1"/>
    <col min="12823" max="12825" width="13.140625" style="7" bestFit="1" customWidth="1"/>
    <col min="12826" max="12826" width="5.140625" style="7"/>
    <col min="12827" max="12827" width="29.42578125" style="7" bestFit="1" customWidth="1"/>
    <col min="12828" max="13056" width="5.140625" style="7"/>
    <col min="13057" max="13057" width="4.5703125" style="7" customWidth="1"/>
    <col min="13058" max="13058" width="23.5703125" style="7" customWidth="1"/>
    <col min="13059" max="13059" width="30.28515625" style="7" customWidth="1"/>
    <col min="13060" max="13060" width="10.42578125" style="7" customWidth="1"/>
    <col min="13061" max="13061" width="6.7109375" style="7" bestFit="1" customWidth="1"/>
    <col min="13062" max="13062" width="6.140625" style="7" customWidth="1"/>
    <col min="13063" max="13063" width="5" style="7" customWidth="1"/>
    <col min="13064" max="13064" width="6.42578125" style="7" customWidth="1"/>
    <col min="13065" max="13067" width="5.42578125" style="7" customWidth="1"/>
    <col min="13068" max="13068" width="5.28515625" style="7" customWidth="1"/>
    <col min="13069" max="13069" width="5.42578125" style="7" customWidth="1"/>
    <col min="13070" max="13070" width="5.7109375" style="7" bestFit="1" customWidth="1"/>
    <col min="13071" max="13071" width="9.42578125" style="7" customWidth="1"/>
    <col min="13072" max="13072" width="10.140625" style="7" customWidth="1"/>
    <col min="13073" max="13073" width="9.140625" style="7" customWidth="1"/>
    <col min="13074" max="13074" width="9.5703125" style="7" customWidth="1"/>
    <col min="13075" max="13075" width="5.28515625" style="7" bestFit="1" customWidth="1"/>
    <col min="13076" max="13076" width="5.140625" style="7" customWidth="1"/>
    <col min="13077" max="13077" width="7.42578125" style="7" bestFit="1" customWidth="1"/>
    <col min="13078" max="13078" width="8.5703125" style="7" bestFit="1" customWidth="1"/>
    <col min="13079" max="13081" width="13.140625" style="7" bestFit="1" customWidth="1"/>
    <col min="13082" max="13082" width="5.140625" style="7"/>
    <col min="13083" max="13083" width="29.42578125" style="7" bestFit="1" customWidth="1"/>
    <col min="13084" max="13312" width="5.140625" style="7"/>
    <col min="13313" max="13313" width="4.5703125" style="7" customWidth="1"/>
    <col min="13314" max="13314" width="23.5703125" style="7" customWidth="1"/>
    <col min="13315" max="13315" width="30.28515625" style="7" customWidth="1"/>
    <col min="13316" max="13316" width="10.42578125" style="7" customWidth="1"/>
    <col min="13317" max="13317" width="6.7109375" style="7" bestFit="1" customWidth="1"/>
    <col min="13318" max="13318" width="6.140625" style="7" customWidth="1"/>
    <col min="13319" max="13319" width="5" style="7" customWidth="1"/>
    <col min="13320" max="13320" width="6.42578125" style="7" customWidth="1"/>
    <col min="13321" max="13323" width="5.42578125" style="7" customWidth="1"/>
    <col min="13324" max="13324" width="5.28515625" style="7" customWidth="1"/>
    <col min="13325" max="13325" width="5.42578125" style="7" customWidth="1"/>
    <col min="13326" max="13326" width="5.7109375" style="7" bestFit="1" customWidth="1"/>
    <col min="13327" max="13327" width="9.42578125" style="7" customWidth="1"/>
    <col min="13328" max="13328" width="10.140625" style="7" customWidth="1"/>
    <col min="13329" max="13329" width="9.140625" style="7" customWidth="1"/>
    <col min="13330" max="13330" width="9.5703125" style="7" customWidth="1"/>
    <col min="13331" max="13331" width="5.28515625" style="7" bestFit="1" customWidth="1"/>
    <col min="13332" max="13332" width="5.140625" style="7" customWidth="1"/>
    <col min="13333" max="13333" width="7.42578125" style="7" bestFit="1" customWidth="1"/>
    <col min="13334" max="13334" width="8.5703125" style="7" bestFit="1" customWidth="1"/>
    <col min="13335" max="13337" width="13.140625" style="7" bestFit="1" customWidth="1"/>
    <col min="13338" max="13338" width="5.140625" style="7"/>
    <col min="13339" max="13339" width="29.42578125" style="7" bestFit="1" customWidth="1"/>
    <col min="13340" max="13568" width="5.140625" style="7"/>
    <col min="13569" max="13569" width="4.5703125" style="7" customWidth="1"/>
    <col min="13570" max="13570" width="23.5703125" style="7" customWidth="1"/>
    <col min="13571" max="13571" width="30.28515625" style="7" customWidth="1"/>
    <col min="13572" max="13572" width="10.42578125" style="7" customWidth="1"/>
    <col min="13573" max="13573" width="6.7109375" style="7" bestFit="1" customWidth="1"/>
    <col min="13574" max="13574" width="6.140625" style="7" customWidth="1"/>
    <col min="13575" max="13575" width="5" style="7" customWidth="1"/>
    <col min="13576" max="13576" width="6.42578125" style="7" customWidth="1"/>
    <col min="13577" max="13579" width="5.42578125" style="7" customWidth="1"/>
    <col min="13580" max="13580" width="5.28515625" style="7" customWidth="1"/>
    <col min="13581" max="13581" width="5.42578125" style="7" customWidth="1"/>
    <col min="13582" max="13582" width="5.7109375" style="7" bestFit="1" customWidth="1"/>
    <col min="13583" max="13583" width="9.42578125" style="7" customWidth="1"/>
    <col min="13584" max="13584" width="10.140625" style="7" customWidth="1"/>
    <col min="13585" max="13585" width="9.140625" style="7" customWidth="1"/>
    <col min="13586" max="13586" width="9.5703125" style="7" customWidth="1"/>
    <col min="13587" max="13587" width="5.28515625" style="7" bestFit="1" customWidth="1"/>
    <col min="13588" max="13588" width="5.140625" style="7" customWidth="1"/>
    <col min="13589" max="13589" width="7.42578125" style="7" bestFit="1" customWidth="1"/>
    <col min="13590" max="13590" width="8.5703125" style="7" bestFit="1" customWidth="1"/>
    <col min="13591" max="13593" width="13.140625" style="7" bestFit="1" customWidth="1"/>
    <col min="13594" max="13594" width="5.140625" style="7"/>
    <col min="13595" max="13595" width="29.42578125" style="7" bestFit="1" customWidth="1"/>
    <col min="13596" max="13824" width="5.140625" style="7"/>
    <col min="13825" max="13825" width="4.5703125" style="7" customWidth="1"/>
    <col min="13826" max="13826" width="23.5703125" style="7" customWidth="1"/>
    <col min="13827" max="13827" width="30.28515625" style="7" customWidth="1"/>
    <col min="13828" max="13828" width="10.42578125" style="7" customWidth="1"/>
    <col min="13829" max="13829" width="6.7109375" style="7" bestFit="1" customWidth="1"/>
    <col min="13830" max="13830" width="6.140625" style="7" customWidth="1"/>
    <col min="13831" max="13831" width="5" style="7" customWidth="1"/>
    <col min="13832" max="13832" width="6.42578125" style="7" customWidth="1"/>
    <col min="13833" max="13835" width="5.42578125" style="7" customWidth="1"/>
    <col min="13836" max="13836" width="5.28515625" style="7" customWidth="1"/>
    <col min="13837" max="13837" width="5.42578125" style="7" customWidth="1"/>
    <col min="13838" max="13838" width="5.7109375" style="7" bestFit="1" customWidth="1"/>
    <col min="13839" max="13839" width="9.42578125" style="7" customWidth="1"/>
    <col min="13840" max="13840" width="10.140625" style="7" customWidth="1"/>
    <col min="13841" max="13841" width="9.140625" style="7" customWidth="1"/>
    <col min="13842" max="13842" width="9.5703125" style="7" customWidth="1"/>
    <col min="13843" max="13843" width="5.28515625" style="7" bestFit="1" customWidth="1"/>
    <col min="13844" max="13844" width="5.140625" style="7" customWidth="1"/>
    <col min="13845" max="13845" width="7.42578125" style="7" bestFit="1" customWidth="1"/>
    <col min="13846" max="13846" width="8.5703125" style="7" bestFit="1" customWidth="1"/>
    <col min="13847" max="13849" width="13.140625" style="7" bestFit="1" customWidth="1"/>
    <col min="13850" max="13850" width="5.140625" style="7"/>
    <col min="13851" max="13851" width="29.42578125" style="7" bestFit="1" customWidth="1"/>
    <col min="13852" max="14080" width="5.140625" style="7"/>
    <col min="14081" max="14081" width="4.5703125" style="7" customWidth="1"/>
    <col min="14082" max="14082" width="23.5703125" style="7" customWidth="1"/>
    <col min="14083" max="14083" width="30.28515625" style="7" customWidth="1"/>
    <col min="14084" max="14084" width="10.42578125" style="7" customWidth="1"/>
    <col min="14085" max="14085" width="6.7109375" style="7" bestFit="1" customWidth="1"/>
    <col min="14086" max="14086" width="6.140625" style="7" customWidth="1"/>
    <col min="14087" max="14087" width="5" style="7" customWidth="1"/>
    <col min="14088" max="14088" width="6.42578125" style="7" customWidth="1"/>
    <col min="14089" max="14091" width="5.42578125" style="7" customWidth="1"/>
    <col min="14092" max="14092" width="5.28515625" style="7" customWidth="1"/>
    <col min="14093" max="14093" width="5.42578125" style="7" customWidth="1"/>
    <col min="14094" max="14094" width="5.7109375" style="7" bestFit="1" customWidth="1"/>
    <col min="14095" max="14095" width="9.42578125" style="7" customWidth="1"/>
    <col min="14096" max="14096" width="10.140625" style="7" customWidth="1"/>
    <col min="14097" max="14097" width="9.140625" style="7" customWidth="1"/>
    <col min="14098" max="14098" width="9.5703125" style="7" customWidth="1"/>
    <col min="14099" max="14099" width="5.28515625" style="7" bestFit="1" customWidth="1"/>
    <col min="14100" max="14100" width="5.140625" style="7" customWidth="1"/>
    <col min="14101" max="14101" width="7.42578125" style="7" bestFit="1" customWidth="1"/>
    <col min="14102" max="14102" width="8.5703125" style="7" bestFit="1" customWidth="1"/>
    <col min="14103" max="14105" width="13.140625" style="7" bestFit="1" customWidth="1"/>
    <col min="14106" max="14106" width="5.140625" style="7"/>
    <col min="14107" max="14107" width="29.42578125" style="7" bestFit="1" customWidth="1"/>
    <col min="14108" max="14336" width="5.140625" style="7"/>
    <col min="14337" max="14337" width="4.5703125" style="7" customWidth="1"/>
    <col min="14338" max="14338" width="23.5703125" style="7" customWidth="1"/>
    <col min="14339" max="14339" width="30.28515625" style="7" customWidth="1"/>
    <col min="14340" max="14340" width="10.42578125" style="7" customWidth="1"/>
    <col min="14341" max="14341" width="6.7109375" style="7" bestFit="1" customWidth="1"/>
    <col min="14342" max="14342" width="6.140625" style="7" customWidth="1"/>
    <col min="14343" max="14343" width="5" style="7" customWidth="1"/>
    <col min="14344" max="14344" width="6.42578125" style="7" customWidth="1"/>
    <col min="14345" max="14347" width="5.42578125" style="7" customWidth="1"/>
    <col min="14348" max="14348" width="5.28515625" style="7" customWidth="1"/>
    <col min="14349" max="14349" width="5.42578125" style="7" customWidth="1"/>
    <col min="14350" max="14350" width="5.7109375" style="7" bestFit="1" customWidth="1"/>
    <col min="14351" max="14351" width="9.42578125" style="7" customWidth="1"/>
    <col min="14352" max="14352" width="10.140625" style="7" customWidth="1"/>
    <col min="14353" max="14353" width="9.140625" style="7" customWidth="1"/>
    <col min="14354" max="14354" width="9.5703125" style="7" customWidth="1"/>
    <col min="14355" max="14355" width="5.28515625" style="7" bestFit="1" customWidth="1"/>
    <col min="14356" max="14356" width="5.140625" style="7" customWidth="1"/>
    <col min="14357" max="14357" width="7.42578125" style="7" bestFit="1" customWidth="1"/>
    <col min="14358" max="14358" width="8.5703125" style="7" bestFit="1" customWidth="1"/>
    <col min="14359" max="14361" width="13.140625" style="7" bestFit="1" customWidth="1"/>
    <col min="14362" max="14362" width="5.140625" style="7"/>
    <col min="14363" max="14363" width="29.42578125" style="7" bestFit="1" customWidth="1"/>
    <col min="14364" max="14592" width="5.140625" style="7"/>
    <col min="14593" max="14593" width="4.5703125" style="7" customWidth="1"/>
    <col min="14594" max="14594" width="23.5703125" style="7" customWidth="1"/>
    <col min="14595" max="14595" width="30.28515625" style="7" customWidth="1"/>
    <col min="14596" max="14596" width="10.42578125" style="7" customWidth="1"/>
    <col min="14597" max="14597" width="6.7109375" style="7" bestFit="1" customWidth="1"/>
    <col min="14598" max="14598" width="6.140625" style="7" customWidth="1"/>
    <col min="14599" max="14599" width="5" style="7" customWidth="1"/>
    <col min="14600" max="14600" width="6.42578125" style="7" customWidth="1"/>
    <col min="14601" max="14603" width="5.42578125" style="7" customWidth="1"/>
    <col min="14604" max="14604" width="5.28515625" style="7" customWidth="1"/>
    <col min="14605" max="14605" width="5.42578125" style="7" customWidth="1"/>
    <col min="14606" max="14606" width="5.7109375" style="7" bestFit="1" customWidth="1"/>
    <col min="14607" max="14607" width="9.42578125" style="7" customWidth="1"/>
    <col min="14608" max="14608" width="10.140625" style="7" customWidth="1"/>
    <col min="14609" max="14609" width="9.140625" style="7" customWidth="1"/>
    <col min="14610" max="14610" width="9.5703125" style="7" customWidth="1"/>
    <col min="14611" max="14611" width="5.28515625" style="7" bestFit="1" customWidth="1"/>
    <col min="14612" max="14612" width="5.140625" style="7" customWidth="1"/>
    <col min="14613" max="14613" width="7.42578125" style="7" bestFit="1" customWidth="1"/>
    <col min="14614" max="14614" width="8.5703125" style="7" bestFit="1" customWidth="1"/>
    <col min="14615" max="14617" width="13.140625" style="7" bestFit="1" customWidth="1"/>
    <col min="14618" max="14618" width="5.140625" style="7"/>
    <col min="14619" max="14619" width="29.42578125" style="7" bestFit="1" customWidth="1"/>
    <col min="14620" max="14848" width="5.140625" style="7"/>
    <col min="14849" max="14849" width="4.5703125" style="7" customWidth="1"/>
    <col min="14850" max="14850" width="23.5703125" style="7" customWidth="1"/>
    <col min="14851" max="14851" width="30.28515625" style="7" customWidth="1"/>
    <col min="14852" max="14852" width="10.42578125" style="7" customWidth="1"/>
    <col min="14853" max="14853" width="6.7109375" style="7" bestFit="1" customWidth="1"/>
    <col min="14854" max="14854" width="6.140625" style="7" customWidth="1"/>
    <col min="14855" max="14855" width="5" style="7" customWidth="1"/>
    <col min="14856" max="14856" width="6.42578125" style="7" customWidth="1"/>
    <col min="14857" max="14859" width="5.42578125" style="7" customWidth="1"/>
    <col min="14860" max="14860" width="5.28515625" style="7" customWidth="1"/>
    <col min="14861" max="14861" width="5.42578125" style="7" customWidth="1"/>
    <col min="14862" max="14862" width="5.7109375" style="7" bestFit="1" customWidth="1"/>
    <col min="14863" max="14863" width="9.42578125" style="7" customWidth="1"/>
    <col min="14864" max="14864" width="10.140625" style="7" customWidth="1"/>
    <col min="14865" max="14865" width="9.140625" style="7" customWidth="1"/>
    <col min="14866" max="14866" width="9.5703125" style="7" customWidth="1"/>
    <col min="14867" max="14867" width="5.28515625" style="7" bestFit="1" customWidth="1"/>
    <col min="14868" max="14868" width="5.140625" style="7" customWidth="1"/>
    <col min="14869" max="14869" width="7.42578125" style="7" bestFit="1" customWidth="1"/>
    <col min="14870" max="14870" width="8.5703125" style="7" bestFit="1" customWidth="1"/>
    <col min="14871" max="14873" width="13.140625" style="7" bestFit="1" customWidth="1"/>
    <col min="14874" max="14874" width="5.140625" style="7"/>
    <col min="14875" max="14875" width="29.42578125" style="7" bestFit="1" customWidth="1"/>
    <col min="14876" max="15104" width="5.140625" style="7"/>
    <col min="15105" max="15105" width="4.5703125" style="7" customWidth="1"/>
    <col min="15106" max="15106" width="23.5703125" style="7" customWidth="1"/>
    <col min="15107" max="15107" width="30.28515625" style="7" customWidth="1"/>
    <col min="15108" max="15108" width="10.42578125" style="7" customWidth="1"/>
    <col min="15109" max="15109" width="6.7109375" style="7" bestFit="1" customWidth="1"/>
    <col min="15110" max="15110" width="6.140625" style="7" customWidth="1"/>
    <col min="15111" max="15111" width="5" style="7" customWidth="1"/>
    <col min="15112" max="15112" width="6.42578125" style="7" customWidth="1"/>
    <col min="15113" max="15115" width="5.42578125" style="7" customWidth="1"/>
    <col min="15116" max="15116" width="5.28515625" style="7" customWidth="1"/>
    <col min="15117" max="15117" width="5.42578125" style="7" customWidth="1"/>
    <col min="15118" max="15118" width="5.7109375" style="7" bestFit="1" customWidth="1"/>
    <col min="15119" max="15119" width="9.42578125" style="7" customWidth="1"/>
    <col min="15120" max="15120" width="10.140625" style="7" customWidth="1"/>
    <col min="15121" max="15121" width="9.140625" style="7" customWidth="1"/>
    <col min="15122" max="15122" width="9.5703125" style="7" customWidth="1"/>
    <col min="15123" max="15123" width="5.28515625" style="7" bestFit="1" customWidth="1"/>
    <col min="15124" max="15124" width="5.140625" style="7" customWidth="1"/>
    <col min="15125" max="15125" width="7.42578125" style="7" bestFit="1" customWidth="1"/>
    <col min="15126" max="15126" width="8.5703125" style="7" bestFit="1" customWidth="1"/>
    <col min="15127" max="15129" width="13.140625" style="7" bestFit="1" customWidth="1"/>
    <col min="15130" max="15130" width="5.140625" style="7"/>
    <col min="15131" max="15131" width="29.42578125" style="7" bestFit="1" customWidth="1"/>
    <col min="15132" max="15360" width="5.140625" style="7"/>
    <col min="15361" max="15361" width="4.5703125" style="7" customWidth="1"/>
    <col min="15362" max="15362" width="23.5703125" style="7" customWidth="1"/>
    <col min="15363" max="15363" width="30.28515625" style="7" customWidth="1"/>
    <col min="15364" max="15364" width="10.42578125" style="7" customWidth="1"/>
    <col min="15365" max="15365" width="6.7109375" style="7" bestFit="1" customWidth="1"/>
    <col min="15366" max="15366" width="6.140625" style="7" customWidth="1"/>
    <col min="15367" max="15367" width="5" style="7" customWidth="1"/>
    <col min="15368" max="15368" width="6.42578125" style="7" customWidth="1"/>
    <col min="15369" max="15371" width="5.42578125" style="7" customWidth="1"/>
    <col min="15372" max="15372" width="5.28515625" style="7" customWidth="1"/>
    <col min="15373" max="15373" width="5.42578125" style="7" customWidth="1"/>
    <col min="15374" max="15374" width="5.7109375" style="7" bestFit="1" customWidth="1"/>
    <col min="15375" max="15375" width="9.42578125" style="7" customWidth="1"/>
    <col min="15376" max="15376" width="10.140625" style="7" customWidth="1"/>
    <col min="15377" max="15377" width="9.140625" style="7" customWidth="1"/>
    <col min="15378" max="15378" width="9.5703125" style="7" customWidth="1"/>
    <col min="15379" max="15379" width="5.28515625" style="7" bestFit="1" customWidth="1"/>
    <col min="15380" max="15380" width="5.140625" style="7" customWidth="1"/>
    <col min="15381" max="15381" width="7.42578125" style="7" bestFit="1" customWidth="1"/>
    <col min="15382" max="15382" width="8.5703125" style="7" bestFit="1" customWidth="1"/>
    <col min="15383" max="15385" width="13.140625" style="7" bestFit="1" customWidth="1"/>
    <col min="15386" max="15386" width="5.140625" style="7"/>
    <col min="15387" max="15387" width="29.42578125" style="7" bestFit="1" customWidth="1"/>
    <col min="15388" max="15616" width="5.140625" style="7"/>
    <col min="15617" max="15617" width="4.5703125" style="7" customWidth="1"/>
    <col min="15618" max="15618" width="23.5703125" style="7" customWidth="1"/>
    <col min="15619" max="15619" width="30.28515625" style="7" customWidth="1"/>
    <col min="15620" max="15620" width="10.42578125" style="7" customWidth="1"/>
    <col min="15621" max="15621" width="6.7109375" style="7" bestFit="1" customWidth="1"/>
    <col min="15622" max="15622" width="6.140625" style="7" customWidth="1"/>
    <col min="15623" max="15623" width="5" style="7" customWidth="1"/>
    <col min="15624" max="15624" width="6.42578125" style="7" customWidth="1"/>
    <col min="15625" max="15627" width="5.42578125" style="7" customWidth="1"/>
    <col min="15628" max="15628" width="5.28515625" style="7" customWidth="1"/>
    <col min="15629" max="15629" width="5.42578125" style="7" customWidth="1"/>
    <col min="15630" max="15630" width="5.7109375" style="7" bestFit="1" customWidth="1"/>
    <col min="15631" max="15631" width="9.42578125" style="7" customWidth="1"/>
    <col min="15632" max="15632" width="10.140625" style="7" customWidth="1"/>
    <col min="15633" max="15633" width="9.140625" style="7" customWidth="1"/>
    <col min="15634" max="15634" width="9.5703125" style="7" customWidth="1"/>
    <col min="15635" max="15635" width="5.28515625" style="7" bestFit="1" customWidth="1"/>
    <col min="15636" max="15636" width="5.140625" style="7" customWidth="1"/>
    <col min="15637" max="15637" width="7.42578125" style="7" bestFit="1" customWidth="1"/>
    <col min="15638" max="15638" width="8.5703125" style="7" bestFit="1" customWidth="1"/>
    <col min="15639" max="15641" width="13.140625" style="7" bestFit="1" customWidth="1"/>
    <col min="15642" max="15642" width="5.140625" style="7"/>
    <col min="15643" max="15643" width="29.42578125" style="7" bestFit="1" customWidth="1"/>
    <col min="15644" max="15872" width="5.140625" style="7"/>
    <col min="15873" max="15873" width="4.5703125" style="7" customWidth="1"/>
    <col min="15874" max="15874" width="23.5703125" style="7" customWidth="1"/>
    <col min="15875" max="15875" width="30.28515625" style="7" customWidth="1"/>
    <col min="15876" max="15876" width="10.42578125" style="7" customWidth="1"/>
    <col min="15877" max="15877" width="6.7109375" style="7" bestFit="1" customWidth="1"/>
    <col min="15878" max="15878" width="6.140625" style="7" customWidth="1"/>
    <col min="15879" max="15879" width="5" style="7" customWidth="1"/>
    <col min="15880" max="15880" width="6.42578125" style="7" customWidth="1"/>
    <col min="15881" max="15883" width="5.42578125" style="7" customWidth="1"/>
    <col min="15884" max="15884" width="5.28515625" style="7" customWidth="1"/>
    <col min="15885" max="15885" width="5.42578125" style="7" customWidth="1"/>
    <col min="15886" max="15886" width="5.7109375" style="7" bestFit="1" customWidth="1"/>
    <col min="15887" max="15887" width="9.42578125" style="7" customWidth="1"/>
    <col min="15888" max="15888" width="10.140625" style="7" customWidth="1"/>
    <col min="15889" max="15889" width="9.140625" style="7" customWidth="1"/>
    <col min="15890" max="15890" width="9.5703125" style="7" customWidth="1"/>
    <col min="15891" max="15891" width="5.28515625" style="7" bestFit="1" customWidth="1"/>
    <col min="15892" max="15892" width="5.140625" style="7" customWidth="1"/>
    <col min="15893" max="15893" width="7.42578125" style="7" bestFit="1" customWidth="1"/>
    <col min="15894" max="15894" width="8.5703125" style="7" bestFit="1" customWidth="1"/>
    <col min="15895" max="15897" width="13.140625" style="7" bestFit="1" customWidth="1"/>
    <col min="15898" max="15898" width="5.140625" style="7"/>
    <col min="15899" max="15899" width="29.42578125" style="7" bestFit="1" customWidth="1"/>
    <col min="15900" max="16128" width="5.140625" style="7"/>
    <col min="16129" max="16129" width="4.5703125" style="7" customWidth="1"/>
    <col min="16130" max="16130" width="23.5703125" style="7" customWidth="1"/>
    <col min="16131" max="16131" width="30.28515625" style="7" customWidth="1"/>
    <col min="16132" max="16132" width="10.42578125" style="7" customWidth="1"/>
    <col min="16133" max="16133" width="6.7109375" style="7" bestFit="1" customWidth="1"/>
    <col min="16134" max="16134" width="6.140625" style="7" customWidth="1"/>
    <col min="16135" max="16135" width="5" style="7" customWidth="1"/>
    <col min="16136" max="16136" width="6.42578125" style="7" customWidth="1"/>
    <col min="16137" max="16139" width="5.42578125" style="7" customWidth="1"/>
    <col min="16140" max="16140" width="5.28515625" style="7" customWidth="1"/>
    <col min="16141" max="16141" width="5.42578125" style="7" customWidth="1"/>
    <col min="16142" max="16142" width="5.7109375" style="7" bestFit="1" customWidth="1"/>
    <col min="16143" max="16143" width="9.42578125" style="7" customWidth="1"/>
    <col min="16144" max="16144" width="10.140625" style="7" customWidth="1"/>
    <col min="16145" max="16145" width="9.140625" style="7" customWidth="1"/>
    <col min="16146" max="16146" width="9.5703125" style="7" customWidth="1"/>
    <col min="16147" max="16147" width="5.28515625" style="7" bestFit="1" customWidth="1"/>
    <col min="16148" max="16148" width="5.140625" style="7" customWidth="1"/>
    <col min="16149" max="16149" width="7.42578125" style="7" bestFit="1" customWidth="1"/>
    <col min="16150" max="16150" width="8.5703125" style="7" bestFit="1" customWidth="1"/>
    <col min="16151" max="16153" width="13.140625" style="7" bestFit="1" customWidth="1"/>
    <col min="16154" max="16154" width="5.140625" style="7"/>
    <col min="16155" max="16155" width="29.42578125" style="7" bestFit="1" customWidth="1"/>
    <col min="16156" max="16384" width="5.140625" style="7"/>
  </cols>
  <sheetData>
    <row r="1" spans="1:48" ht="19.899999999999999" customHeight="1">
      <c r="A1" s="383" t="s">
        <v>53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18"/>
    </row>
    <row r="2" spans="1:48" ht="24.75" customHeight="1">
      <c r="A2" s="61"/>
      <c r="B2" s="72" t="s">
        <v>83</v>
      </c>
      <c r="C2" s="72"/>
      <c r="D2" s="72"/>
      <c r="E2" s="72"/>
      <c r="F2" s="72"/>
      <c r="G2" s="72"/>
      <c r="H2" s="72"/>
      <c r="I2" s="386" t="s">
        <v>2</v>
      </c>
      <c r="J2" s="386"/>
      <c r="K2" s="386"/>
      <c r="L2" s="386"/>
      <c r="M2" s="386"/>
      <c r="N2" s="386"/>
      <c r="O2" s="386"/>
      <c r="P2" s="386"/>
      <c r="Q2" s="72"/>
    </row>
    <row r="3" spans="1:48" ht="18">
      <c r="A3" s="61"/>
      <c r="B3" s="20"/>
      <c r="C3" s="387" t="s">
        <v>90</v>
      </c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20"/>
      <c r="P3" s="20"/>
      <c r="Q3" s="20"/>
    </row>
    <row r="4" spans="1:48" ht="16.149999999999999" customHeight="1">
      <c r="A4" s="62"/>
      <c r="B4" s="122" t="s">
        <v>38</v>
      </c>
      <c r="C4" s="21"/>
      <c r="D4" s="21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48" ht="22.9" customHeight="1">
      <c r="A5" s="436"/>
      <c r="B5" s="400" t="s">
        <v>13</v>
      </c>
      <c r="C5" s="400" t="s">
        <v>0</v>
      </c>
      <c r="D5" s="402" t="s">
        <v>14</v>
      </c>
      <c r="E5" s="404" t="s">
        <v>37</v>
      </c>
      <c r="F5" s="405"/>
      <c r="G5" s="405"/>
      <c r="H5" s="405"/>
      <c r="I5" s="405"/>
      <c r="J5" s="405"/>
      <c r="K5" s="405"/>
      <c r="L5" s="406"/>
      <c r="M5" s="407" t="s">
        <v>36</v>
      </c>
      <c r="N5" s="408"/>
      <c r="O5" s="419" t="s">
        <v>3</v>
      </c>
      <c r="P5" s="439" t="s">
        <v>1</v>
      </c>
      <c r="Q5" s="384" t="s">
        <v>4</v>
      </c>
      <c r="R5" s="24" t="s">
        <v>22</v>
      </c>
      <c r="S5" s="25" t="s">
        <v>23</v>
      </c>
      <c r="T5" s="19"/>
      <c r="U5" s="19"/>
      <c r="V5" s="19"/>
      <c r="W5" s="19">
        <f>MAX($Q$8:$Q$15)*1.3</f>
        <v>390</v>
      </c>
      <c r="X5" s="26">
        <f>MIN(X8:X15)</f>
        <v>1.3078703703703703E-3</v>
      </c>
      <c r="Y5" s="27"/>
    </row>
    <row r="6" spans="1:48" ht="16.5" customHeight="1">
      <c r="A6" s="437"/>
      <c r="B6" s="401"/>
      <c r="C6" s="401"/>
      <c r="D6" s="403"/>
      <c r="E6" s="129">
        <v>1</v>
      </c>
      <c r="F6" s="129">
        <v>2</v>
      </c>
      <c r="G6" s="129">
        <v>3</v>
      </c>
      <c r="H6" s="129">
        <v>4</v>
      </c>
      <c r="I6" s="129">
        <v>5</v>
      </c>
      <c r="J6" s="129">
        <v>6</v>
      </c>
      <c r="K6" s="129">
        <v>7</v>
      </c>
      <c r="L6" s="129">
        <v>8</v>
      </c>
      <c r="M6" s="130" t="s">
        <v>24</v>
      </c>
      <c r="N6" s="130" t="s">
        <v>25</v>
      </c>
      <c r="O6" s="420"/>
      <c r="P6" s="440"/>
      <c r="Q6" s="385"/>
      <c r="R6" s="29"/>
      <c r="S6" s="19"/>
      <c r="T6" s="19" t="s">
        <v>26</v>
      </c>
      <c r="U6" s="19" t="s">
        <v>27</v>
      </c>
      <c r="V6" s="19" t="s">
        <v>28</v>
      </c>
      <c r="W6" s="19" t="s">
        <v>29</v>
      </c>
      <c r="X6" s="19" t="s">
        <v>30</v>
      </c>
      <c r="Y6" s="19" t="s">
        <v>31</v>
      </c>
    </row>
    <row r="7" spans="1:48" ht="9.6" customHeight="1">
      <c r="A7" s="70"/>
      <c r="B7" s="71"/>
      <c r="C7" s="63"/>
      <c r="D7" s="118"/>
      <c r="E7" s="174"/>
      <c r="F7" s="174"/>
      <c r="G7" s="174"/>
      <c r="H7" s="174"/>
      <c r="I7" s="174"/>
      <c r="J7" s="174"/>
      <c r="K7" s="174"/>
      <c r="M7" s="28"/>
      <c r="N7" s="28"/>
      <c r="O7" s="173"/>
      <c r="P7" s="119"/>
      <c r="Q7" s="171"/>
      <c r="R7" s="29"/>
      <c r="S7" s="19"/>
      <c r="T7" s="19"/>
      <c r="U7" s="19"/>
      <c r="V7" s="19"/>
      <c r="W7" s="19"/>
      <c r="X7" s="19"/>
      <c r="Y7" s="19"/>
    </row>
    <row r="8" spans="1:48" s="34" customFormat="1" ht="47.25">
      <c r="A8" s="321"/>
      <c r="B8" s="120" t="s">
        <v>145</v>
      </c>
      <c r="C8" s="207" t="s">
        <v>144</v>
      </c>
      <c r="D8" s="77">
        <v>1.7471064814814814E-3</v>
      </c>
      <c r="E8" s="334"/>
      <c r="F8" s="334">
        <v>5</v>
      </c>
      <c r="G8" s="334">
        <v>20</v>
      </c>
      <c r="H8" s="334"/>
      <c r="I8" s="334">
        <v>5</v>
      </c>
      <c r="J8" s="334">
        <v>5</v>
      </c>
      <c r="K8" s="334"/>
      <c r="L8" s="334"/>
      <c r="M8" s="334">
        <f t="shared" ref="M8:M15" si="0">SUM(E8:L8)</f>
        <v>35</v>
      </c>
      <c r="N8" s="334">
        <f t="shared" ref="N8:N15" si="1">SUM(E8:L8)</f>
        <v>35</v>
      </c>
      <c r="O8" s="27">
        <f t="shared" ref="O8:O15" si="2">W8/86400</f>
        <v>2.1527777777777778E-3</v>
      </c>
      <c r="P8" s="340"/>
      <c r="Q8" s="30">
        <f t="shared" ref="Q8:Q15" si="3">IF(S8="",Y8/MIN($Y$8:$Y$15)*100,"в\к")</f>
        <v>164.60176991150442</v>
      </c>
      <c r="R8" s="31"/>
      <c r="S8" s="19"/>
      <c r="T8" s="19">
        <f t="shared" ref="T8:T15" si="4">MINUTE(D8)</f>
        <v>2</v>
      </c>
      <c r="U8" s="32">
        <f t="shared" ref="U8:U15" si="5">SECOND(D8)</f>
        <v>31</v>
      </c>
      <c r="V8" s="19">
        <f t="shared" ref="V8:V15" si="6">N8</f>
        <v>35</v>
      </c>
      <c r="W8" s="19">
        <f t="shared" ref="W8:W15" si="7">T8*60+U8+V8</f>
        <v>186</v>
      </c>
      <c r="X8" s="27">
        <f t="shared" ref="X8:X15" si="8">IF(S8="",O8,"")</f>
        <v>2.1527777777777778E-3</v>
      </c>
      <c r="Y8" s="19">
        <f t="shared" ref="Y8:Y15" si="9">IF(S8="",W8,"")</f>
        <v>186</v>
      </c>
      <c r="Z8" s="19"/>
      <c r="AA8" s="78">
        <f>N8/60</f>
        <v>0.58333333333333337</v>
      </c>
      <c r="AB8" s="33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</row>
    <row r="9" spans="1:48" s="37" customFormat="1" ht="31.5">
      <c r="A9" s="321"/>
      <c r="B9" s="120" t="s">
        <v>287</v>
      </c>
      <c r="C9" s="208" t="s">
        <v>82</v>
      </c>
      <c r="D9" s="77">
        <v>1.3987268518518517E-3</v>
      </c>
      <c r="E9" s="334">
        <v>5</v>
      </c>
      <c r="F9" s="334">
        <v>5</v>
      </c>
      <c r="G9" s="334">
        <v>20</v>
      </c>
      <c r="H9" s="334">
        <v>20</v>
      </c>
      <c r="I9" s="334">
        <v>50</v>
      </c>
      <c r="J9" s="334">
        <v>50</v>
      </c>
      <c r="K9" s="334"/>
      <c r="L9" s="334"/>
      <c r="M9" s="340">
        <f t="shared" si="0"/>
        <v>150</v>
      </c>
      <c r="N9" s="334">
        <f t="shared" si="1"/>
        <v>150</v>
      </c>
      <c r="O9" s="27">
        <f t="shared" si="2"/>
        <v>3.1365740740740742E-3</v>
      </c>
      <c r="P9" s="340"/>
      <c r="Q9" s="30">
        <f t="shared" si="3"/>
        <v>239.82300884955751</v>
      </c>
      <c r="R9" s="31"/>
      <c r="S9" s="19"/>
      <c r="T9" s="19">
        <f t="shared" si="4"/>
        <v>2</v>
      </c>
      <c r="U9" s="32">
        <f t="shared" si="5"/>
        <v>1</v>
      </c>
      <c r="V9" s="19">
        <f t="shared" si="6"/>
        <v>150</v>
      </c>
      <c r="W9" s="19">
        <f t="shared" si="7"/>
        <v>271</v>
      </c>
      <c r="X9" s="27">
        <f t="shared" si="8"/>
        <v>3.1365740740740742E-3</v>
      </c>
      <c r="Y9" s="19">
        <f t="shared" si="9"/>
        <v>271</v>
      </c>
      <c r="Z9" s="40"/>
      <c r="AA9" s="7"/>
      <c r="AB9" s="33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</row>
    <row r="10" spans="1:48" ht="31.5">
      <c r="A10" s="321"/>
      <c r="B10" s="120" t="s">
        <v>303</v>
      </c>
      <c r="C10" s="208" t="s">
        <v>127</v>
      </c>
      <c r="D10" s="77">
        <v>1.4472222222222221E-3</v>
      </c>
      <c r="E10" s="334"/>
      <c r="F10" s="334"/>
      <c r="G10" s="334">
        <v>5</v>
      </c>
      <c r="H10" s="334"/>
      <c r="I10" s="334"/>
      <c r="J10" s="334"/>
      <c r="K10" s="334"/>
      <c r="L10" s="334"/>
      <c r="M10" s="334">
        <f t="shared" si="0"/>
        <v>5</v>
      </c>
      <c r="N10" s="334">
        <f t="shared" si="1"/>
        <v>5</v>
      </c>
      <c r="O10" s="27">
        <f t="shared" si="2"/>
        <v>1.5046296296296296E-3</v>
      </c>
      <c r="P10" s="340"/>
      <c r="Q10" s="30">
        <f t="shared" si="3"/>
        <v>115.04424778761062</v>
      </c>
      <c r="R10" s="35"/>
      <c r="S10" s="19"/>
      <c r="T10" s="19">
        <f t="shared" si="4"/>
        <v>2</v>
      </c>
      <c r="U10" s="32">
        <f t="shared" si="5"/>
        <v>5</v>
      </c>
      <c r="V10" s="19">
        <f t="shared" si="6"/>
        <v>5</v>
      </c>
      <c r="W10" s="19">
        <f t="shared" si="7"/>
        <v>130</v>
      </c>
      <c r="X10" s="27">
        <f t="shared" si="8"/>
        <v>1.5046296296296296E-3</v>
      </c>
      <c r="Y10" s="19">
        <f t="shared" si="9"/>
        <v>130</v>
      </c>
      <c r="Z10" s="36"/>
      <c r="AA10" s="7"/>
      <c r="AB10" s="29"/>
    </row>
    <row r="11" spans="1:48" s="19" customFormat="1" ht="31.5">
      <c r="A11" s="321"/>
      <c r="B11" s="120" t="s">
        <v>142</v>
      </c>
      <c r="C11" s="208" t="s">
        <v>75</v>
      </c>
      <c r="D11" s="77">
        <v>2.0925925925925925E-3</v>
      </c>
      <c r="E11" s="334">
        <v>20</v>
      </c>
      <c r="F11" s="334">
        <v>50</v>
      </c>
      <c r="G11" s="334">
        <v>20</v>
      </c>
      <c r="H11" s="334"/>
      <c r="I11" s="334"/>
      <c r="J11" s="334"/>
      <c r="K11" s="334"/>
      <c r="L11" s="334"/>
      <c r="M11" s="334">
        <f t="shared" si="0"/>
        <v>90</v>
      </c>
      <c r="N11" s="334">
        <f t="shared" si="1"/>
        <v>90</v>
      </c>
      <c r="O11" s="27">
        <f t="shared" si="2"/>
        <v>3.1365740740740742E-3</v>
      </c>
      <c r="P11" s="340"/>
      <c r="Q11" s="30">
        <f t="shared" si="3"/>
        <v>239.82300884955751</v>
      </c>
      <c r="R11" s="31"/>
      <c r="T11" s="19">
        <f t="shared" si="4"/>
        <v>3</v>
      </c>
      <c r="U11" s="32">
        <f t="shared" si="5"/>
        <v>1</v>
      </c>
      <c r="V11" s="19">
        <f t="shared" si="6"/>
        <v>90</v>
      </c>
      <c r="W11" s="19">
        <f t="shared" si="7"/>
        <v>271</v>
      </c>
      <c r="X11" s="27">
        <f t="shared" si="8"/>
        <v>3.1365740740740742E-3</v>
      </c>
      <c r="Y11" s="19">
        <f t="shared" si="9"/>
        <v>271</v>
      </c>
      <c r="Z11" s="40"/>
      <c r="AA11" s="7"/>
      <c r="AB11" s="29"/>
    </row>
    <row r="12" spans="1:48" ht="47.25">
      <c r="A12" s="321"/>
      <c r="B12" s="120" t="s">
        <v>270</v>
      </c>
      <c r="C12" s="208" t="s">
        <v>81</v>
      </c>
      <c r="D12" s="77">
        <v>1.2476851851851852E-3</v>
      </c>
      <c r="E12" s="334"/>
      <c r="F12" s="334"/>
      <c r="G12" s="334">
        <v>5</v>
      </c>
      <c r="H12" s="334"/>
      <c r="I12" s="334"/>
      <c r="J12" s="334"/>
      <c r="K12" s="334"/>
      <c r="L12" s="334"/>
      <c r="M12" s="334">
        <f t="shared" si="0"/>
        <v>5</v>
      </c>
      <c r="N12" s="334">
        <f t="shared" si="1"/>
        <v>5</v>
      </c>
      <c r="O12" s="27">
        <f t="shared" si="2"/>
        <v>1.3078703703703703E-3</v>
      </c>
      <c r="P12" s="340"/>
      <c r="Q12" s="30">
        <f t="shared" si="3"/>
        <v>100</v>
      </c>
      <c r="R12" s="31"/>
      <c r="S12" s="19"/>
      <c r="T12" s="19">
        <f t="shared" si="4"/>
        <v>1</v>
      </c>
      <c r="U12" s="32">
        <f t="shared" si="5"/>
        <v>48</v>
      </c>
      <c r="V12" s="19">
        <f t="shared" si="6"/>
        <v>5</v>
      </c>
      <c r="W12" s="19">
        <f t="shared" si="7"/>
        <v>113</v>
      </c>
      <c r="X12" s="27">
        <f t="shared" si="8"/>
        <v>1.3078703703703703E-3</v>
      </c>
      <c r="Y12" s="19">
        <f t="shared" si="9"/>
        <v>113</v>
      </c>
      <c r="Z12" s="36"/>
      <c r="AB12" s="33"/>
    </row>
    <row r="13" spans="1:48" ht="31.5">
      <c r="A13" s="321"/>
      <c r="B13" s="120" t="s">
        <v>263</v>
      </c>
      <c r="C13" s="208" t="s">
        <v>77</v>
      </c>
      <c r="D13" s="77">
        <v>1.8324074074074074E-3</v>
      </c>
      <c r="E13" s="334">
        <v>20</v>
      </c>
      <c r="F13" s="334"/>
      <c r="G13" s="334">
        <v>5</v>
      </c>
      <c r="H13" s="334">
        <v>5</v>
      </c>
      <c r="I13" s="334"/>
      <c r="J13" s="334">
        <v>5</v>
      </c>
      <c r="K13" s="334"/>
      <c r="L13" s="334"/>
      <c r="M13" s="334">
        <f t="shared" si="0"/>
        <v>35</v>
      </c>
      <c r="N13" s="334">
        <f t="shared" si="1"/>
        <v>35</v>
      </c>
      <c r="O13" s="27">
        <f t="shared" si="2"/>
        <v>2.2337962962962962E-3</v>
      </c>
      <c r="P13" s="340"/>
      <c r="Q13" s="30">
        <f t="shared" si="3"/>
        <v>170.79646017699116</v>
      </c>
      <c r="R13" s="31"/>
      <c r="S13" s="19"/>
      <c r="T13" s="19">
        <f t="shared" si="4"/>
        <v>2</v>
      </c>
      <c r="U13" s="32">
        <f t="shared" si="5"/>
        <v>38</v>
      </c>
      <c r="V13" s="19">
        <f t="shared" si="6"/>
        <v>35</v>
      </c>
      <c r="W13" s="19">
        <f t="shared" si="7"/>
        <v>193</v>
      </c>
      <c r="X13" s="27">
        <f t="shared" si="8"/>
        <v>2.2337962962962962E-3</v>
      </c>
      <c r="Y13" s="19">
        <f t="shared" si="9"/>
        <v>193</v>
      </c>
      <c r="Z13" s="36"/>
    </row>
    <row r="14" spans="1:48" ht="47.25">
      <c r="A14" s="321"/>
      <c r="B14" s="120" t="s">
        <v>192</v>
      </c>
      <c r="C14" s="208" t="s">
        <v>79</v>
      </c>
      <c r="D14" s="77">
        <v>1.8368055555555557E-3</v>
      </c>
      <c r="E14" s="334">
        <v>50</v>
      </c>
      <c r="F14" s="334">
        <v>5</v>
      </c>
      <c r="G14" s="334">
        <v>5</v>
      </c>
      <c r="H14" s="334">
        <v>20</v>
      </c>
      <c r="I14" s="334">
        <v>50</v>
      </c>
      <c r="J14" s="334">
        <v>50</v>
      </c>
      <c r="K14" s="334"/>
      <c r="L14" s="334"/>
      <c r="M14" s="334">
        <f t="shared" si="0"/>
        <v>180</v>
      </c>
      <c r="N14" s="334">
        <f t="shared" si="1"/>
        <v>180</v>
      </c>
      <c r="O14" s="27">
        <f t="shared" si="2"/>
        <v>3.9236111111111112E-3</v>
      </c>
      <c r="P14" s="340"/>
      <c r="Q14" s="30">
        <f t="shared" si="3"/>
        <v>300</v>
      </c>
      <c r="R14" s="31"/>
      <c r="S14" s="19"/>
      <c r="T14" s="19">
        <f t="shared" si="4"/>
        <v>2</v>
      </c>
      <c r="U14" s="32">
        <f t="shared" si="5"/>
        <v>39</v>
      </c>
      <c r="V14" s="19">
        <f t="shared" si="6"/>
        <v>180</v>
      </c>
      <c r="W14" s="19">
        <f t="shared" si="7"/>
        <v>339</v>
      </c>
      <c r="X14" s="27">
        <f t="shared" si="8"/>
        <v>3.9236111111111112E-3</v>
      </c>
      <c r="Y14" s="19">
        <f t="shared" si="9"/>
        <v>339</v>
      </c>
      <c r="Z14" s="38"/>
      <c r="AB14" s="29"/>
    </row>
    <row r="15" spans="1:48" s="34" customFormat="1" ht="31.5">
      <c r="A15" s="321"/>
      <c r="B15" s="120" t="s">
        <v>204</v>
      </c>
      <c r="C15" s="208" t="s">
        <v>76</v>
      </c>
      <c r="D15" s="77">
        <v>1.7916666666666669E-3</v>
      </c>
      <c r="E15" s="334"/>
      <c r="F15" s="334">
        <v>5</v>
      </c>
      <c r="G15" s="334">
        <v>5</v>
      </c>
      <c r="H15" s="334"/>
      <c r="I15" s="334">
        <v>5</v>
      </c>
      <c r="J15" s="334">
        <v>5</v>
      </c>
      <c r="K15" s="334"/>
      <c r="L15" s="334"/>
      <c r="M15" s="334">
        <f t="shared" si="0"/>
        <v>20</v>
      </c>
      <c r="N15" s="334">
        <f t="shared" si="1"/>
        <v>20</v>
      </c>
      <c r="O15" s="27">
        <f t="shared" si="2"/>
        <v>2.0254629629629629E-3</v>
      </c>
      <c r="P15" s="340"/>
      <c r="Q15" s="30">
        <f t="shared" si="3"/>
        <v>154.86725663716814</v>
      </c>
      <c r="R15" s="31"/>
      <c r="S15" s="19"/>
      <c r="T15" s="19">
        <f t="shared" si="4"/>
        <v>2</v>
      </c>
      <c r="U15" s="32">
        <f t="shared" si="5"/>
        <v>35</v>
      </c>
      <c r="V15" s="19">
        <f t="shared" si="6"/>
        <v>20</v>
      </c>
      <c r="W15" s="19">
        <f t="shared" si="7"/>
        <v>175</v>
      </c>
      <c r="X15" s="27">
        <f t="shared" si="8"/>
        <v>2.0254629629629629E-3</v>
      </c>
      <c r="Y15" s="19">
        <f t="shared" si="9"/>
        <v>175</v>
      </c>
      <c r="Z15" s="36"/>
      <c r="AA15" s="19"/>
      <c r="AB15" s="2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</row>
    <row r="16" spans="1:48" ht="13.5" customHeight="1">
      <c r="A16" s="64"/>
      <c r="B16" s="45"/>
      <c r="C16" s="45"/>
      <c r="D16" s="178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81"/>
      <c r="P16" s="82"/>
      <c r="Q16" s="48"/>
      <c r="R16" s="35"/>
    </row>
    <row r="17" spans="1:25" ht="13.5" customHeight="1">
      <c r="A17" s="62"/>
      <c r="B17" s="122" t="s">
        <v>39</v>
      </c>
      <c r="C17" s="21"/>
      <c r="D17" s="128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22"/>
    </row>
    <row r="18" spans="1:25" ht="18.75" customHeight="1">
      <c r="A18" s="436"/>
      <c r="B18" s="400" t="s">
        <v>13</v>
      </c>
      <c r="C18" s="400" t="s">
        <v>0</v>
      </c>
      <c r="D18" s="402" t="s">
        <v>14</v>
      </c>
      <c r="E18" s="404" t="s">
        <v>37</v>
      </c>
      <c r="F18" s="405"/>
      <c r="G18" s="405"/>
      <c r="H18" s="405"/>
      <c r="I18" s="405"/>
      <c r="J18" s="405"/>
      <c r="K18" s="405"/>
      <c r="L18" s="406"/>
      <c r="M18" s="407" t="s">
        <v>36</v>
      </c>
      <c r="N18" s="408"/>
      <c r="O18" s="419" t="s">
        <v>3</v>
      </c>
      <c r="P18" s="439" t="s">
        <v>1</v>
      </c>
      <c r="Q18" s="384" t="s">
        <v>4</v>
      </c>
      <c r="R18" s="24" t="s">
        <v>22</v>
      </c>
      <c r="S18" s="25" t="s">
        <v>23</v>
      </c>
      <c r="T18" s="19"/>
      <c r="U18" s="19"/>
      <c r="V18" s="19"/>
      <c r="W18" s="19">
        <f>MAX($Q$8:$Q$15)*1.3</f>
        <v>390</v>
      </c>
      <c r="X18" s="26">
        <f>MIN(X21:X28)</f>
        <v>1.5162037037037036E-3</v>
      </c>
      <c r="Y18" s="27"/>
    </row>
    <row r="19" spans="1:25" ht="16.149999999999999" customHeight="1">
      <c r="A19" s="438"/>
      <c r="B19" s="401"/>
      <c r="C19" s="401"/>
      <c r="D19" s="403"/>
      <c r="E19" s="129">
        <v>1</v>
      </c>
      <c r="F19" s="129">
        <v>2</v>
      </c>
      <c r="G19" s="129">
        <v>3</v>
      </c>
      <c r="H19" s="129">
        <v>4</v>
      </c>
      <c r="I19" s="129">
        <v>5</v>
      </c>
      <c r="J19" s="129">
        <v>6</v>
      </c>
      <c r="K19" s="129">
        <v>7</v>
      </c>
      <c r="L19" s="129">
        <v>8</v>
      </c>
      <c r="M19" s="130" t="s">
        <v>24</v>
      </c>
      <c r="N19" s="130" t="s">
        <v>25</v>
      </c>
      <c r="O19" s="420"/>
      <c r="P19" s="440"/>
      <c r="Q19" s="385"/>
      <c r="R19" s="29"/>
      <c r="S19" s="19"/>
      <c r="T19" s="19" t="s">
        <v>26</v>
      </c>
      <c r="U19" s="19" t="s">
        <v>27</v>
      </c>
      <c r="V19" s="19" t="s">
        <v>28</v>
      </c>
      <c r="W19" s="19" t="s">
        <v>29</v>
      </c>
      <c r="X19" s="19" t="s">
        <v>30</v>
      </c>
      <c r="Y19" s="19" t="s">
        <v>31</v>
      </c>
    </row>
    <row r="20" spans="1:25" ht="9.6" customHeight="1">
      <c r="A20" s="172"/>
      <c r="B20" s="71"/>
      <c r="C20" s="63"/>
      <c r="D20" s="118"/>
      <c r="E20" s="174"/>
      <c r="F20" s="174"/>
      <c r="G20" s="174"/>
      <c r="H20" s="174"/>
      <c r="I20" s="174"/>
      <c r="J20" s="174"/>
      <c r="K20" s="174"/>
      <c r="L20" s="29"/>
      <c r="M20" s="28"/>
      <c r="N20" s="28"/>
      <c r="O20" s="173"/>
      <c r="P20" s="119"/>
      <c r="Q20" s="171"/>
      <c r="R20" s="29"/>
      <c r="S20" s="19"/>
      <c r="T20" s="19"/>
      <c r="U20" s="19"/>
      <c r="V20" s="19"/>
      <c r="W20" s="19"/>
      <c r="X20" s="19"/>
      <c r="Y20" s="19"/>
    </row>
    <row r="21" spans="1:25" s="53" customFormat="1" ht="35.25" customHeight="1">
      <c r="A21" s="321"/>
      <c r="B21" s="120" t="s">
        <v>288</v>
      </c>
      <c r="C21" s="207" t="s">
        <v>144</v>
      </c>
      <c r="D21" s="77">
        <v>1.6042824074074073E-3</v>
      </c>
      <c r="E21" s="334"/>
      <c r="F21" s="334"/>
      <c r="G21" s="334">
        <v>5</v>
      </c>
      <c r="H21" s="334"/>
      <c r="I21" s="334"/>
      <c r="J21" s="334">
        <v>5</v>
      </c>
      <c r="K21" s="334"/>
      <c r="L21" s="334"/>
      <c r="M21" s="334">
        <f t="shared" ref="M21:M28" si="10">SUM(E21:L21)</f>
        <v>10</v>
      </c>
      <c r="N21" s="334">
        <f t="shared" ref="N21:N28" si="11">SUM(E21:L21)</f>
        <v>10</v>
      </c>
      <c r="O21" s="27">
        <f t="shared" ref="O21:O28" si="12">W21/86400</f>
        <v>1.724537037037037E-3</v>
      </c>
      <c r="P21" s="340"/>
      <c r="Q21" s="30">
        <f t="shared" ref="Q21:Q28" si="13">IF(S21="",Y21/MIN($Y$8:$Y$15)*100,"в\к")</f>
        <v>131.85840707964601</v>
      </c>
      <c r="R21" s="31"/>
      <c r="S21" s="19"/>
      <c r="T21" s="19">
        <f t="shared" ref="T21:T28" si="14">MINUTE(D21)</f>
        <v>2</v>
      </c>
      <c r="U21" s="32">
        <f t="shared" ref="U21:U28" si="15">SECOND(D21)</f>
        <v>19</v>
      </c>
      <c r="V21" s="19">
        <f>N21</f>
        <v>10</v>
      </c>
      <c r="W21" s="19">
        <f t="shared" ref="W21:W28" si="16">T21*60+U21+V21</f>
        <v>149</v>
      </c>
      <c r="X21" s="27">
        <f t="shared" ref="X21:X28" si="17">IF(S21="",O21,"")</f>
        <v>1.724537037037037E-3</v>
      </c>
      <c r="Y21" s="19">
        <f t="shared" ref="Y21:Y28" si="18">IF(S21="",W21,"")</f>
        <v>149</v>
      </c>
    </row>
    <row r="22" spans="1:25" ht="31.5">
      <c r="A22" s="321"/>
      <c r="B22" s="120" t="s">
        <v>289</v>
      </c>
      <c r="C22" s="208" t="s">
        <v>82</v>
      </c>
      <c r="D22" s="77">
        <v>1.7001157407407408E-3</v>
      </c>
      <c r="E22" s="334"/>
      <c r="F22" s="334"/>
      <c r="G22" s="334">
        <v>5</v>
      </c>
      <c r="H22" s="334"/>
      <c r="I22" s="334"/>
      <c r="J22" s="334"/>
      <c r="K22" s="334"/>
      <c r="L22" s="334"/>
      <c r="M22" s="334">
        <f t="shared" si="10"/>
        <v>5</v>
      </c>
      <c r="N22" s="334">
        <f t="shared" si="11"/>
        <v>5</v>
      </c>
      <c r="O22" s="27">
        <f t="shared" si="12"/>
        <v>1.7592592592592592E-3</v>
      </c>
      <c r="P22" s="340"/>
      <c r="Q22" s="30">
        <f t="shared" si="13"/>
        <v>134.51327433628319</v>
      </c>
      <c r="R22" s="35"/>
      <c r="S22" s="19"/>
      <c r="T22" s="19">
        <f t="shared" si="14"/>
        <v>2</v>
      </c>
      <c r="U22" s="32">
        <f t="shared" si="15"/>
        <v>27</v>
      </c>
      <c r="V22" s="19">
        <f t="shared" ref="V22:V28" si="19">N22</f>
        <v>5</v>
      </c>
      <c r="W22" s="19">
        <f t="shared" si="16"/>
        <v>152</v>
      </c>
      <c r="X22" s="27">
        <f t="shared" si="17"/>
        <v>1.7592592592592592E-3</v>
      </c>
      <c r="Y22" s="19">
        <f t="shared" si="18"/>
        <v>152</v>
      </c>
    </row>
    <row r="23" spans="1:25" ht="31.5">
      <c r="A23" s="321"/>
      <c r="B23" s="120" t="s">
        <v>128</v>
      </c>
      <c r="C23" s="208" t="s">
        <v>127</v>
      </c>
      <c r="D23" s="77">
        <v>1.4895833333333332E-3</v>
      </c>
      <c r="E23" s="334">
        <v>20</v>
      </c>
      <c r="F23" s="334"/>
      <c r="G23" s="334">
        <v>20</v>
      </c>
      <c r="H23" s="334">
        <v>5</v>
      </c>
      <c r="I23" s="334">
        <v>5</v>
      </c>
      <c r="J23" s="334">
        <v>20</v>
      </c>
      <c r="K23" s="334"/>
      <c r="L23" s="334"/>
      <c r="M23" s="334">
        <f t="shared" si="10"/>
        <v>70</v>
      </c>
      <c r="N23" s="334">
        <f t="shared" si="11"/>
        <v>70</v>
      </c>
      <c r="O23" s="27">
        <f t="shared" si="12"/>
        <v>2.3032407407407407E-3</v>
      </c>
      <c r="P23" s="340"/>
      <c r="Q23" s="30">
        <f t="shared" si="13"/>
        <v>176.10619469026548</v>
      </c>
      <c r="R23" s="31"/>
      <c r="S23" s="19"/>
      <c r="T23" s="19">
        <f t="shared" si="14"/>
        <v>2</v>
      </c>
      <c r="U23" s="32">
        <f t="shared" si="15"/>
        <v>9</v>
      </c>
      <c r="V23" s="19">
        <f t="shared" si="19"/>
        <v>70</v>
      </c>
      <c r="W23" s="19">
        <f t="shared" si="16"/>
        <v>199</v>
      </c>
      <c r="X23" s="27">
        <f t="shared" si="17"/>
        <v>2.3032407407407407E-3</v>
      </c>
      <c r="Y23" s="19">
        <f t="shared" si="18"/>
        <v>199</v>
      </c>
    </row>
    <row r="24" spans="1:25" ht="31.5">
      <c r="A24" s="321"/>
      <c r="B24" s="120" t="s">
        <v>290</v>
      </c>
      <c r="C24" s="208" t="s">
        <v>75</v>
      </c>
      <c r="D24" s="77">
        <v>2.3644675925925925E-3</v>
      </c>
      <c r="E24" s="334">
        <v>50</v>
      </c>
      <c r="F24" s="334">
        <v>5</v>
      </c>
      <c r="G24" s="334">
        <v>50</v>
      </c>
      <c r="H24" s="334">
        <v>5</v>
      </c>
      <c r="I24" s="334"/>
      <c r="J24" s="334">
        <v>5</v>
      </c>
      <c r="K24" s="334"/>
      <c r="L24" s="334"/>
      <c r="M24" s="340">
        <f t="shared" si="10"/>
        <v>115</v>
      </c>
      <c r="N24" s="334">
        <f t="shared" si="11"/>
        <v>115</v>
      </c>
      <c r="O24" s="27">
        <f t="shared" si="12"/>
        <v>3.6921296296296298E-3</v>
      </c>
      <c r="P24" s="340"/>
      <c r="Q24" s="30">
        <f t="shared" si="13"/>
        <v>282.30088495575222</v>
      </c>
      <c r="R24" s="31"/>
      <c r="S24" s="19"/>
      <c r="T24" s="19">
        <f t="shared" si="14"/>
        <v>3</v>
      </c>
      <c r="U24" s="32">
        <f t="shared" si="15"/>
        <v>24</v>
      </c>
      <c r="V24" s="19">
        <f t="shared" si="19"/>
        <v>115</v>
      </c>
      <c r="W24" s="19">
        <f t="shared" si="16"/>
        <v>319</v>
      </c>
      <c r="X24" s="27">
        <f t="shared" si="17"/>
        <v>3.6921296296296298E-3</v>
      </c>
      <c r="Y24" s="19">
        <f t="shared" si="18"/>
        <v>319</v>
      </c>
    </row>
    <row r="25" spans="1:25" ht="47.25">
      <c r="A25" s="321"/>
      <c r="B25" s="120" t="s">
        <v>269</v>
      </c>
      <c r="C25" s="208" t="s">
        <v>81</v>
      </c>
      <c r="D25" s="77">
        <v>1.4310185185185183E-3</v>
      </c>
      <c r="E25" s="334"/>
      <c r="F25" s="334"/>
      <c r="G25" s="334">
        <v>20</v>
      </c>
      <c r="H25" s="334"/>
      <c r="I25" s="334"/>
      <c r="J25" s="334"/>
      <c r="K25" s="334"/>
      <c r="L25" s="334"/>
      <c r="M25" s="334">
        <f t="shared" si="10"/>
        <v>20</v>
      </c>
      <c r="N25" s="334">
        <f t="shared" si="11"/>
        <v>20</v>
      </c>
      <c r="O25" s="27">
        <f t="shared" si="12"/>
        <v>1.6666666666666668E-3</v>
      </c>
      <c r="P25" s="340"/>
      <c r="Q25" s="30">
        <f t="shared" si="13"/>
        <v>127.43362831858407</v>
      </c>
      <c r="R25" s="31"/>
      <c r="S25" s="19"/>
      <c r="T25" s="19">
        <f t="shared" si="14"/>
        <v>2</v>
      </c>
      <c r="U25" s="32">
        <f t="shared" si="15"/>
        <v>4</v>
      </c>
      <c r="V25" s="19">
        <f t="shared" si="19"/>
        <v>20</v>
      </c>
      <c r="W25" s="19">
        <f t="shared" si="16"/>
        <v>144</v>
      </c>
      <c r="X25" s="27">
        <f t="shared" si="17"/>
        <v>1.6666666666666668E-3</v>
      </c>
      <c r="Y25" s="19">
        <f t="shared" si="18"/>
        <v>144</v>
      </c>
    </row>
    <row r="26" spans="1:25" ht="31.5">
      <c r="A26" s="321"/>
      <c r="B26" s="120" t="s">
        <v>279</v>
      </c>
      <c r="C26" s="208" t="s">
        <v>77</v>
      </c>
      <c r="D26" s="77">
        <v>2.7796296296296297E-3</v>
      </c>
      <c r="E26" s="334"/>
      <c r="F26" s="334"/>
      <c r="G26" s="334">
        <v>5</v>
      </c>
      <c r="H26" s="334"/>
      <c r="I26" s="334"/>
      <c r="J26" s="334">
        <v>50</v>
      </c>
      <c r="K26" s="334"/>
      <c r="L26" s="334"/>
      <c r="M26" s="334">
        <f t="shared" si="10"/>
        <v>55</v>
      </c>
      <c r="N26" s="334">
        <f t="shared" si="11"/>
        <v>55</v>
      </c>
      <c r="O26" s="27">
        <f t="shared" si="12"/>
        <v>3.414351851851852E-3</v>
      </c>
      <c r="P26" s="340"/>
      <c r="Q26" s="30">
        <f t="shared" si="13"/>
        <v>261.06194690265482</v>
      </c>
      <c r="R26" s="35"/>
      <c r="S26" s="19"/>
      <c r="T26" s="19">
        <f t="shared" si="14"/>
        <v>4</v>
      </c>
      <c r="U26" s="32">
        <f t="shared" si="15"/>
        <v>0</v>
      </c>
      <c r="V26" s="19">
        <f t="shared" si="19"/>
        <v>55</v>
      </c>
      <c r="W26" s="19">
        <f t="shared" si="16"/>
        <v>295</v>
      </c>
      <c r="X26" s="27">
        <f t="shared" si="17"/>
        <v>3.414351851851852E-3</v>
      </c>
      <c r="Y26" s="19">
        <f t="shared" si="18"/>
        <v>295</v>
      </c>
    </row>
    <row r="27" spans="1:25" ht="47.25">
      <c r="A27" s="321"/>
      <c r="B27" s="120" t="s">
        <v>193</v>
      </c>
      <c r="C27" s="208" t="s">
        <v>79</v>
      </c>
      <c r="D27" s="77">
        <v>1.8613425925925926E-3</v>
      </c>
      <c r="E27" s="334"/>
      <c r="F27" s="334"/>
      <c r="G27" s="334"/>
      <c r="H27" s="334"/>
      <c r="I27" s="334">
        <v>50</v>
      </c>
      <c r="J27" s="334">
        <v>20</v>
      </c>
      <c r="K27" s="334"/>
      <c r="L27" s="334"/>
      <c r="M27" s="334">
        <f t="shared" si="10"/>
        <v>70</v>
      </c>
      <c r="N27" s="334">
        <f t="shared" si="11"/>
        <v>70</v>
      </c>
      <c r="O27" s="27">
        <f t="shared" si="12"/>
        <v>2.673611111111111E-3</v>
      </c>
      <c r="P27" s="340"/>
      <c r="Q27" s="30">
        <f t="shared" si="13"/>
        <v>204.42477876106193</v>
      </c>
      <c r="R27" s="31"/>
      <c r="S27" s="19"/>
      <c r="T27" s="19">
        <f t="shared" si="14"/>
        <v>2</v>
      </c>
      <c r="U27" s="32">
        <f t="shared" si="15"/>
        <v>41</v>
      </c>
      <c r="V27" s="19">
        <f t="shared" si="19"/>
        <v>70</v>
      </c>
      <c r="W27" s="19">
        <f t="shared" si="16"/>
        <v>231</v>
      </c>
      <c r="X27" s="27">
        <f t="shared" si="17"/>
        <v>2.673611111111111E-3</v>
      </c>
      <c r="Y27" s="19">
        <f t="shared" si="18"/>
        <v>231</v>
      </c>
    </row>
    <row r="28" spans="1:25" ht="31.5">
      <c r="A28" s="321"/>
      <c r="B28" s="120" t="s">
        <v>203</v>
      </c>
      <c r="C28" s="208" t="s">
        <v>76</v>
      </c>
      <c r="D28" s="77">
        <v>1.4606481481481482E-3</v>
      </c>
      <c r="E28" s="334"/>
      <c r="F28" s="334"/>
      <c r="G28" s="334">
        <v>5</v>
      </c>
      <c r="H28" s="334"/>
      <c r="I28" s="334"/>
      <c r="J28" s="334"/>
      <c r="K28" s="334"/>
      <c r="L28" s="334"/>
      <c r="M28" s="334">
        <f t="shared" si="10"/>
        <v>5</v>
      </c>
      <c r="N28" s="334">
        <f t="shared" si="11"/>
        <v>5</v>
      </c>
      <c r="O28" s="27">
        <f t="shared" si="12"/>
        <v>1.5162037037037036E-3</v>
      </c>
      <c r="P28" s="340"/>
      <c r="Q28" s="30">
        <f t="shared" si="13"/>
        <v>115.92920353982301</v>
      </c>
      <c r="R28" s="35"/>
      <c r="S28" s="19"/>
      <c r="T28" s="19">
        <f t="shared" si="14"/>
        <v>2</v>
      </c>
      <c r="U28" s="32">
        <f t="shared" si="15"/>
        <v>6</v>
      </c>
      <c r="V28" s="19">
        <f t="shared" si="19"/>
        <v>5</v>
      </c>
      <c r="W28" s="19">
        <f t="shared" si="16"/>
        <v>131</v>
      </c>
      <c r="X28" s="27">
        <f t="shared" si="17"/>
        <v>1.5162037037037036E-3</v>
      </c>
      <c r="Y28" s="19">
        <f t="shared" si="18"/>
        <v>131</v>
      </c>
    </row>
    <row r="29" spans="1:25" ht="12.75"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25" ht="15.75">
      <c r="B30" s="50" t="s">
        <v>32</v>
      </c>
      <c r="C30" s="50" t="s">
        <v>49</v>
      </c>
      <c r="D30" s="7"/>
      <c r="E30" s="416" t="s">
        <v>50</v>
      </c>
      <c r="F30" s="416"/>
      <c r="G30" s="416"/>
      <c r="H30" s="416"/>
      <c r="I30" s="416"/>
      <c r="J30" s="416"/>
      <c r="K30" s="416"/>
      <c r="L30" s="416"/>
      <c r="M30" s="416"/>
      <c r="N30" s="416"/>
      <c r="O30" s="416"/>
      <c r="P30" s="7"/>
      <c r="Q30" s="7"/>
    </row>
    <row r="31" spans="1:25" ht="12.75"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5" ht="12.75"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4:25" ht="12.75"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4:25" ht="12.75"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4:25" ht="12.75"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4:25" ht="12.75"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4:25" ht="12.75"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4:25" ht="12.75"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4:25" ht="12.75"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4:25" ht="12.75"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4:25" ht="18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T41" s="397"/>
      <c r="U41" s="91"/>
      <c r="V41" s="91"/>
      <c r="W41" s="91"/>
      <c r="X41" s="92"/>
      <c r="Y41" s="74"/>
    </row>
    <row r="42" spans="4:25" ht="18"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T42" s="397"/>
      <c r="U42" s="91"/>
      <c r="V42" s="91"/>
      <c r="W42" s="91"/>
      <c r="X42" s="91"/>
      <c r="Y42" s="74"/>
    </row>
    <row r="43" spans="4:25" ht="18.75"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T43" s="175"/>
      <c r="U43" s="92"/>
      <c r="V43" s="92"/>
      <c r="W43" s="92"/>
      <c r="X43" s="92"/>
      <c r="Y43" s="74"/>
    </row>
    <row r="44" spans="4:25" ht="18.75"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T44" s="94"/>
      <c r="U44" s="92"/>
      <c r="V44" s="92"/>
      <c r="W44" s="92"/>
      <c r="X44" s="92"/>
      <c r="Y44" s="74"/>
    </row>
    <row r="45" spans="4:25" ht="28.15" customHeight="1"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T45" s="94"/>
      <c r="U45" s="92"/>
      <c r="V45" s="92"/>
      <c r="W45" s="92"/>
      <c r="X45" s="92"/>
      <c r="Y45" s="74"/>
    </row>
    <row r="46" spans="4:25" ht="28.15" customHeight="1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T46" s="94"/>
      <c r="U46" s="92"/>
      <c r="V46" s="92"/>
      <c r="W46" s="92"/>
      <c r="X46" s="92"/>
      <c r="Y46" s="74"/>
    </row>
    <row r="47" spans="4:25" ht="28.15" customHeight="1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T47" s="94"/>
      <c r="U47" s="92"/>
      <c r="V47" s="92"/>
      <c r="W47" s="92"/>
      <c r="X47" s="92"/>
      <c r="Y47" s="74"/>
    </row>
    <row r="48" spans="4:25" ht="28.15" customHeight="1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T48" s="94"/>
      <c r="U48" s="92"/>
      <c r="V48" s="92"/>
      <c r="W48" s="92"/>
      <c r="X48" s="92"/>
      <c r="Y48" s="74"/>
    </row>
    <row r="49" spans="4:25" ht="28.15" customHeight="1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T49" s="94"/>
      <c r="U49" s="92"/>
      <c r="V49" s="92"/>
      <c r="W49" s="92"/>
      <c r="X49" s="92"/>
      <c r="Y49" s="74"/>
    </row>
    <row r="50" spans="4:25" ht="28.15" customHeight="1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T50" s="94"/>
      <c r="U50" s="92"/>
      <c r="V50" s="92"/>
      <c r="W50" s="92"/>
      <c r="X50" s="92"/>
      <c r="Y50" s="74"/>
    </row>
    <row r="51" spans="4:25" ht="18.75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T51" s="94"/>
      <c r="U51" s="92"/>
      <c r="V51" s="92"/>
      <c r="W51" s="92"/>
      <c r="X51" s="92"/>
      <c r="Y51" s="74"/>
    </row>
    <row r="52" spans="4:25" ht="28.15" customHeight="1"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T52" s="94"/>
      <c r="U52" s="92"/>
      <c r="V52" s="92"/>
      <c r="W52" s="92"/>
      <c r="X52" s="92"/>
      <c r="Y52" s="74"/>
    </row>
    <row r="53" spans="4:25" ht="28.15" customHeight="1"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T53" s="94"/>
      <c r="U53" s="92"/>
      <c r="V53" s="92"/>
      <c r="W53" s="92"/>
      <c r="X53" s="92"/>
      <c r="Y53" s="74"/>
    </row>
    <row r="54" spans="4:25" ht="18.75"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T54" s="94"/>
      <c r="U54" s="92"/>
      <c r="V54" s="92"/>
      <c r="W54" s="92"/>
      <c r="X54" s="92"/>
      <c r="Y54" s="74"/>
    </row>
    <row r="55" spans="4:25" ht="28.15" customHeight="1"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T55" s="94"/>
      <c r="U55" s="92"/>
      <c r="V55" s="92"/>
      <c r="W55" s="92"/>
      <c r="X55" s="92"/>
      <c r="Y55" s="74"/>
    </row>
    <row r="56" spans="4:25" ht="28.15" customHeight="1"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T56" s="94"/>
      <c r="U56" s="92"/>
      <c r="V56" s="92"/>
      <c r="W56" s="92"/>
      <c r="X56" s="92"/>
      <c r="Y56" s="74"/>
    </row>
    <row r="57" spans="4:25" ht="28.15" customHeight="1"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T57" s="94"/>
      <c r="U57" s="92"/>
      <c r="V57" s="92"/>
      <c r="W57" s="92"/>
      <c r="X57" s="92"/>
      <c r="Y57" s="74"/>
    </row>
    <row r="58" spans="4:25" ht="18.75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T58" s="94"/>
      <c r="U58" s="92"/>
      <c r="V58" s="92"/>
      <c r="W58" s="92"/>
      <c r="X58" s="92"/>
      <c r="Y58" s="74"/>
    </row>
    <row r="59" spans="4:25" ht="28.15" customHeight="1"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T59" s="94"/>
      <c r="U59" s="92"/>
      <c r="V59" s="92"/>
      <c r="W59" s="92"/>
      <c r="X59" s="92"/>
      <c r="Y59" s="74"/>
    </row>
    <row r="60" spans="4:25" ht="18.75"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T60" s="94"/>
      <c r="U60" s="92"/>
      <c r="V60" s="92"/>
      <c r="W60" s="92"/>
      <c r="X60" s="92"/>
      <c r="Y60" s="74"/>
    </row>
    <row r="61" spans="4:25" ht="15.7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T61" s="95"/>
      <c r="U61" s="74"/>
      <c r="V61" s="74"/>
      <c r="W61" s="74"/>
      <c r="X61" s="74"/>
      <c r="Y61" s="74"/>
    </row>
    <row r="62" spans="4:25" ht="15.75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T62" s="95"/>
      <c r="U62" s="74"/>
      <c r="V62" s="74"/>
      <c r="W62" s="74"/>
      <c r="X62" s="74"/>
      <c r="Y62" s="74"/>
    </row>
    <row r="63" spans="4:25" ht="15.75"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T63" s="95"/>
      <c r="U63" s="74"/>
      <c r="V63" s="74"/>
      <c r="W63" s="74"/>
      <c r="X63" s="74"/>
      <c r="Y63" s="74"/>
    </row>
    <row r="64" spans="4:25" ht="15.75"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T64" s="96"/>
      <c r="U64" s="74"/>
      <c r="V64" s="74"/>
      <c r="W64" s="74"/>
      <c r="X64" s="74"/>
      <c r="Y64" s="74"/>
    </row>
    <row r="65" spans="4:25" ht="12.75"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T65" s="74"/>
      <c r="U65" s="74"/>
      <c r="V65" s="74"/>
      <c r="W65" s="74"/>
      <c r="X65" s="74"/>
      <c r="Y65" s="74"/>
    </row>
    <row r="66" spans="4:25" ht="12.75"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T66" s="74"/>
      <c r="U66" s="74"/>
      <c r="V66" s="74"/>
      <c r="W66" s="74"/>
      <c r="X66" s="74"/>
      <c r="Y66" s="74"/>
    </row>
    <row r="67" spans="4:25" ht="12.75"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T67" s="74"/>
      <c r="U67" s="74"/>
      <c r="V67" s="74"/>
      <c r="W67" s="74"/>
      <c r="X67" s="74"/>
      <c r="Y67" s="74"/>
    </row>
    <row r="68" spans="4:25" ht="12.75"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T68" s="74"/>
      <c r="U68" s="74"/>
      <c r="V68" s="74"/>
      <c r="W68" s="74"/>
      <c r="X68" s="74"/>
      <c r="Y68" s="74"/>
    </row>
    <row r="69" spans="4:25" ht="12.75"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T69" s="74"/>
      <c r="U69" s="74"/>
      <c r="V69" s="74"/>
      <c r="W69" s="74"/>
      <c r="X69" s="74"/>
      <c r="Y69" s="74"/>
    </row>
    <row r="70" spans="4:25" ht="12.7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T70" s="74"/>
      <c r="U70" s="74"/>
      <c r="V70" s="74"/>
      <c r="W70" s="74"/>
      <c r="X70" s="74"/>
      <c r="Y70" s="74"/>
    </row>
    <row r="71" spans="4:25" ht="12.75"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T71" s="74"/>
      <c r="U71" s="74"/>
      <c r="V71" s="74"/>
      <c r="W71" s="74"/>
      <c r="X71" s="74"/>
      <c r="Y71" s="74"/>
    </row>
    <row r="72" spans="4:25" ht="12.75"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T72" s="74"/>
      <c r="U72" s="74"/>
      <c r="V72" s="74"/>
      <c r="W72" s="74"/>
      <c r="X72" s="74"/>
      <c r="Y72" s="74"/>
    </row>
    <row r="73" spans="4:25" ht="12.75"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T73" s="74"/>
      <c r="U73" s="74"/>
      <c r="V73" s="74"/>
      <c r="W73" s="74"/>
      <c r="X73" s="74"/>
      <c r="Y73" s="74"/>
    </row>
    <row r="74" spans="4:25" ht="12.75"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T74" s="74"/>
      <c r="U74" s="74"/>
      <c r="V74" s="74"/>
      <c r="W74" s="74"/>
      <c r="X74" s="74"/>
      <c r="Y74" s="74"/>
    </row>
    <row r="75" spans="4:25" ht="12.75"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T75" s="74"/>
      <c r="U75" s="74"/>
      <c r="V75" s="74"/>
      <c r="W75" s="74"/>
      <c r="X75" s="74"/>
      <c r="Y75" s="74"/>
    </row>
    <row r="76" spans="4:25" ht="12.75"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T76" s="74"/>
      <c r="U76" s="74"/>
      <c r="V76" s="74"/>
      <c r="W76" s="74"/>
      <c r="X76" s="74"/>
      <c r="Y76" s="74"/>
    </row>
    <row r="77" spans="4:25" ht="12.75"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T77" s="74"/>
      <c r="U77" s="74"/>
      <c r="V77" s="74"/>
      <c r="W77" s="74"/>
      <c r="X77" s="74"/>
      <c r="Y77" s="74"/>
    </row>
    <row r="78" spans="4:25" ht="12.75"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T78" s="74"/>
      <c r="U78" s="74"/>
      <c r="V78" s="74"/>
      <c r="W78" s="74"/>
      <c r="X78" s="74"/>
      <c r="Y78" s="74"/>
    </row>
    <row r="79" spans="4:25" ht="12.75"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T79" s="74"/>
      <c r="U79" s="74"/>
      <c r="V79" s="74"/>
      <c r="W79" s="74"/>
      <c r="X79" s="74"/>
      <c r="Y79" s="74"/>
    </row>
    <row r="80" spans="4:25" ht="12.75"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T80" s="74"/>
      <c r="U80" s="74"/>
      <c r="V80" s="74"/>
      <c r="W80" s="74"/>
      <c r="X80" s="74"/>
      <c r="Y80" s="74"/>
    </row>
    <row r="81" spans="4:25" ht="12.75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T81" s="74"/>
      <c r="U81" s="74"/>
      <c r="V81" s="74"/>
      <c r="W81" s="74"/>
      <c r="X81" s="74"/>
      <c r="Y81" s="74"/>
    </row>
    <row r="82" spans="4:25" ht="12.75"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T82" s="74"/>
      <c r="U82" s="74"/>
      <c r="V82" s="74"/>
      <c r="W82" s="74"/>
      <c r="X82" s="74"/>
      <c r="Y82" s="74"/>
    </row>
    <row r="83" spans="4:25" ht="12.7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T83" s="74"/>
      <c r="U83" s="74"/>
      <c r="V83" s="74"/>
      <c r="W83" s="74"/>
      <c r="X83" s="74"/>
      <c r="Y83" s="74"/>
    </row>
    <row r="84" spans="4:25" ht="12.75"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T84" s="74"/>
      <c r="U84" s="74"/>
      <c r="V84" s="74"/>
      <c r="W84" s="74"/>
      <c r="X84" s="74"/>
      <c r="Y84" s="74"/>
    </row>
    <row r="85" spans="4:25" ht="12.75"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T85" s="74"/>
      <c r="U85" s="74"/>
      <c r="V85" s="74"/>
      <c r="W85" s="74"/>
      <c r="X85" s="74"/>
      <c r="Y85" s="74"/>
    </row>
    <row r="86" spans="4:25" ht="12.75"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T86" s="74"/>
      <c r="U86" s="74"/>
      <c r="V86" s="74"/>
      <c r="W86" s="74"/>
      <c r="X86" s="74"/>
      <c r="Y86" s="74"/>
    </row>
    <row r="87" spans="4:25" ht="12.75"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T87" s="74"/>
      <c r="U87" s="74"/>
      <c r="V87" s="74"/>
      <c r="W87" s="74"/>
      <c r="X87" s="74"/>
      <c r="Y87" s="74"/>
    </row>
    <row r="88" spans="4:25" ht="12.75"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T88" s="74"/>
      <c r="U88" s="74"/>
      <c r="V88" s="74"/>
      <c r="W88" s="74"/>
      <c r="X88" s="74"/>
      <c r="Y88" s="74"/>
    </row>
    <row r="89" spans="4:25" ht="12.75"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T89" s="74"/>
      <c r="U89" s="74"/>
      <c r="V89" s="74"/>
      <c r="W89" s="74"/>
      <c r="X89" s="74"/>
      <c r="Y89" s="74"/>
    </row>
    <row r="90" spans="4:25" ht="12.75"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T90" s="74"/>
      <c r="U90" s="74"/>
      <c r="V90" s="74"/>
      <c r="W90" s="74"/>
      <c r="X90" s="74"/>
      <c r="Y90" s="74"/>
    </row>
    <row r="91" spans="4:25" ht="12.7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T91" s="74"/>
      <c r="U91" s="74"/>
      <c r="V91" s="74"/>
      <c r="W91" s="74"/>
      <c r="X91" s="74"/>
      <c r="Y91" s="74"/>
    </row>
    <row r="92" spans="4:25" ht="12.75"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T92" s="74"/>
      <c r="U92" s="74"/>
      <c r="V92" s="74"/>
      <c r="W92" s="74"/>
      <c r="X92" s="74"/>
      <c r="Y92" s="74"/>
    </row>
    <row r="93" spans="4:25" ht="12.7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T93" s="74"/>
      <c r="U93" s="74"/>
      <c r="V93" s="74"/>
      <c r="W93" s="74"/>
      <c r="X93" s="74"/>
      <c r="Y93" s="74"/>
    </row>
    <row r="94" spans="4:25" ht="12.75"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T94" s="74"/>
      <c r="U94" s="74"/>
      <c r="V94" s="74"/>
      <c r="W94" s="74"/>
      <c r="X94" s="74"/>
      <c r="Y94" s="74"/>
    </row>
    <row r="95" spans="4:25" ht="12.75"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T95" s="74"/>
      <c r="U95" s="74"/>
      <c r="V95" s="74"/>
      <c r="W95" s="74"/>
      <c r="X95" s="74"/>
      <c r="Y95" s="74"/>
    </row>
    <row r="96" spans="4:25" ht="12.75"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T96" s="74"/>
      <c r="U96" s="74"/>
      <c r="V96" s="74"/>
      <c r="W96" s="74"/>
      <c r="X96" s="74"/>
      <c r="Y96" s="74"/>
    </row>
    <row r="97" spans="4:25" ht="12.75"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T97" s="74"/>
      <c r="U97" s="74"/>
      <c r="V97" s="74"/>
      <c r="W97" s="74"/>
      <c r="X97" s="74"/>
      <c r="Y97" s="74"/>
    </row>
    <row r="98" spans="4:25" ht="12.75"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T98" s="74"/>
      <c r="U98" s="74"/>
      <c r="V98" s="74"/>
      <c r="W98" s="74"/>
      <c r="X98" s="74"/>
      <c r="Y98" s="74"/>
    </row>
    <row r="99" spans="4:25">
      <c r="T99" s="74"/>
      <c r="U99" s="74"/>
      <c r="V99" s="74"/>
      <c r="W99" s="74"/>
      <c r="X99" s="74"/>
      <c r="Y99" s="74"/>
    </row>
    <row r="100" spans="4:25">
      <c r="T100" s="74"/>
      <c r="U100" s="74"/>
      <c r="V100" s="74"/>
      <c r="W100" s="74"/>
      <c r="X100" s="74"/>
      <c r="Y100" s="74"/>
    </row>
    <row r="101" spans="4:25">
      <c r="T101" s="74"/>
      <c r="U101" s="74"/>
      <c r="V101" s="74"/>
      <c r="W101" s="74"/>
      <c r="X101" s="74"/>
      <c r="Y101" s="74"/>
    </row>
    <row r="102" spans="4:25">
      <c r="T102" s="74"/>
      <c r="U102" s="74"/>
      <c r="V102" s="74"/>
      <c r="W102" s="74"/>
      <c r="X102" s="74"/>
      <c r="Y102" s="74"/>
    </row>
    <row r="103" spans="4:25">
      <c r="T103" s="74"/>
      <c r="U103" s="74"/>
      <c r="V103" s="74"/>
      <c r="W103" s="74"/>
      <c r="X103" s="74"/>
      <c r="Y103" s="74"/>
    </row>
    <row r="104" spans="4:25">
      <c r="T104" s="74"/>
      <c r="U104" s="74"/>
      <c r="V104" s="74"/>
      <c r="W104" s="74"/>
      <c r="X104" s="74"/>
      <c r="Y104" s="74"/>
    </row>
    <row r="105" spans="4:25">
      <c r="T105" s="74"/>
      <c r="U105" s="74"/>
      <c r="V105" s="74"/>
      <c r="W105" s="74"/>
      <c r="X105" s="74"/>
      <c r="Y105" s="74"/>
    </row>
  </sheetData>
  <autoFilter ref="A20:P20">
    <sortState ref="A30:P46">
      <sortCondition ref="O29"/>
    </sortState>
  </autoFilter>
  <dataConsolidate/>
  <mergeCells count="23">
    <mergeCell ref="Q18:Q19"/>
    <mergeCell ref="E30:O30"/>
    <mergeCell ref="T41:T42"/>
    <mergeCell ref="P5:P6"/>
    <mergeCell ref="Q5:Q6"/>
    <mergeCell ref="M18:N18"/>
    <mergeCell ref="O18:O19"/>
    <mergeCell ref="P18:P19"/>
    <mergeCell ref="A18:A19"/>
    <mergeCell ref="B18:B19"/>
    <mergeCell ref="C18:C19"/>
    <mergeCell ref="D18:D19"/>
    <mergeCell ref="E18:L18"/>
    <mergeCell ref="A1:P1"/>
    <mergeCell ref="I2:P2"/>
    <mergeCell ref="C3:N3"/>
    <mergeCell ref="A5:A6"/>
    <mergeCell ref="B5:B6"/>
    <mergeCell ref="C5:C6"/>
    <mergeCell ref="D5:D6"/>
    <mergeCell ref="E5:L5"/>
    <mergeCell ref="M5:N5"/>
    <mergeCell ref="O5:O6"/>
  </mergeCells>
  <conditionalFormatting sqref="R1:S65504">
    <cfRule type="cellIs" dxfId="15" priority="1" stopIfTrue="1" operator="equal">
      <formula>"лично"</formula>
    </cfRule>
    <cfRule type="cellIs" dxfId="14" priority="2" stopIfTrue="1" operator="equal">
      <formula>"в/к"</formula>
    </cfRule>
  </conditionalFormatting>
  <pageMargins left="0.22933333333333333" right="3.3333333333333333E-2" top="0.112" bottom="0.18" header="0.51181102362204722" footer="0.51181102362204722"/>
  <pageSetup paperSize="9" scale="64" orientation="portrait" r:id="rId1"/>
  <headerFooter alignWithMargins="0"/>
  <colBreaks count="1" manualBreakCount="1">
    <brk id="1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AZ115"/>
  <sheetViews>
    <sheetView view="pageLayout" zoomScaleNormal="100" zoomScaleSheetLayoutView="106" workbookViewId="0">
      <selection sqref="A1:G19"/>
    </sheetView>
  </sheetViews>
  <sheetFormatPr defaultColWidth="13" defaultRowHeight="15"/>
  <cols>
    <col min="1" max="1" width="4.5703125" style="67" customWidth="1"/>
    <col min="2" max="2" width="56.42578125" style="7" customWidth="1"/>
    <col min="3" max="3" width="21.85546875" style="57" customWidth="1"/>
    <col min="4" max="4" width="22.28515625" style="58" customWidth="1"/>
    <col min="5" max="5" width="17.85546875" style="58" customWidth="1"/>
    <col min="6" max="6" width="16.7109375" style="58" customWidth="1"/>
    <col min="7" max="7" width="6.42578125" style="58" customWidth="1"/>
    <col min="8" max="10" width="5.42578125" style="23" customWidth="1"/>
    <col min="11" max="11" width="5.28515625" style="23" customWidth="1"/>
    <col min="12" max="12" width="5.42578125" style="59" hidden="1" customWidth="1"/>
    <col min="13" max="13" width="5.7109375" style="59" bestFit="1" customWidth="1"/>
    <col min="14" max="14" width="8.85546875" style="18" customWidth="1"/>
    <col min="15" max="15" width="8.28515625" style="23" customWidth="1"/>
    <col min="16" max="16" width="9.140625" style="23" hidden="1" customWidth="1"/>
    <col min="17" max="17" width="9.5703125" style="7" hidden="1" customWidth="1"/>
    <col min="18" max="18" width="8" style="7" hidden="1" customWidth="1"/>
    <col min="19" max="39" width="13" style="19"/>
    <col min="40" max="247" width="13" style="7"/>
    <col min="248" max="248" width="4.5703125" style="7" customWidth="1"/>
    <col min="249" max="249" width="23.5703125" style="7" customWidth="1"/>
    <col min="250" max="250" width="30.28515625" style="7" customWidth="1"/>
    <col min="251" max="251" width="10.42578125" style="7" customWidth="1"/>
    <col min="252" max="252" width="6.7109375" style="7" bestFit="1" customWidth="1"/>
    <col min="253" max="253" width="6.140625" style="7" customWidth="1"/>
    <col min="254" max="254" width="5" style="7" customWidth="1"/>
    <col min="255" max="255" width="6.42578125" style="7" customWidth="1"/>
    <col min="256" max="258" width="5.42578125" style="7" customWidth="1"/>
    <col min="259" max="259" width="5.28515625" style="7" customWidth="1"/>
    <col min="260" max="260" width="5.42578125" style="7" customWidth="1"/>
    <col min="261" max="261" width="5.7109375" style="7" bestFit="1" customWidth="1"/>
    <col min="262" max="262" width="9.42578125" style="7" customWidth="1"/>
    <col min="263" max="263" width="10.140625" style="7" customWidth="1"/>
    <col min="264" max="264" width="9.140625" style="7" customWidth="1"/>
    <col min="265" max="265" width="9.5703125" style="7" customWidth="1"/>
    <col min="266" max="266" width="5.28515625" style="7" bestFit="1" customWidth="1"/>
    <col min="267" max="267" width="5.140625" style="7" customWidth="1"/>
    <col min="268" max="268" width="7.42578125" style="7" bestFit="1" customWidth="1"/>
    <col min="269" max="269" width="8.5703125" style="7" bestFit="1" customWidth="1"/>
    <col min="270" max="272" width="13.140625" style="7" bestFit="1" customWidth="1"/>
    <col min="273" max="273" width="13" style="7"/>
    <col min="274" max="274" width="29.42578125" style="7" bestFit="1" customWidth="1"/>
    <col min="275" max="503" width="13" style="7"/>
    <col min="504" max="504" width="4.5703125" style="7" customWidth="1"/>
    <col min="505" max="505" width="23.5703125" style="7" customWidth="1"/>
    <col min="506" max="506" width="30.28515625" style="7" customWidth="1"/>
    <col min="507" max="507" width="10.42578125" style="7" customWidth="1"/>
    <col min="508" max="508" width="6.7109375" style="7" bestFit="1" customWidth="1"/>
    <col min="509" max="509" width="6.140625" style="7" customWidth="1"/>
    <col min="510" max="510" width="5" style="7" customWidth="1"/>
    <col min="511" max="511" width="6.42578125" style="7" customWidth="1"/>
    <col min="512" max="514" width="5.42578125" style="7" customWidth="1"/>
    <col min="515" max="515" width="5.28515625" style="7" customWidth="1"/>
    <col min="516" max="516" width="5.42578125" style="7" customWidth="1"/>
    <col min="517" max="517" width="5.7109375" style="7" bestFit="1" customWidth="1"/>
    <col min="518" max="518" width="9.42578125" style="7" customWidth="1"/>
    <col min="519" max="519" width="10.140625" style="7" customWidth="1"/>
    <col min="520" max="520" width="9.140625" style="7" customWidth="1"/>
    <col min="521" max="521" width="9.5703125" style="7" customWidth="1"/>
    <col min="522" max="522" width="5.28515625" style="7" bestFit="1" customWidth="1"/>
    <col min="523" max="523" width="5.140625" style="7" customWidth="1"/>
    <col min="524" max="524" width="7.42578125" style="7" bestFit="1" customWidth="1"/>
    <col min="525" max="525" width="8.5703125" style="7" bestFit="1" customWidth="1"/>
    <col min="526" max="528" width="13.140625" style="7" bestFit="1" customWidth="1"/>
    <col min="529" max="529" width="13" style="7"/>
    <col min="530" max="530" width="29.42578125" style="7" bestFit="1" customWidth="1"/>
    <col min="531" max="759" width="13" style="7"/>
    <col min="760" max="760" width="4.5703125" style="7" customWidth="1"/>
    <col min="761" max="761" width="23.5703125" style="7" customWidth="1"/>
    <col min="762" max="762" width="30.28515625" style="7" customWidth="1"/>
    <col min="763" max="763" width="10.42578125" style="7" customWidth="1"/>
    <col min="764" max="764" width="6.7109375" style="7" bestFit="1" customWidth="1"/>
    <col min="765" max="765" width="6.140625" style="7" customWidth="1"/>
    <col min="766" max="766" width="5" style="7" customWidth="1"/>
    <col min="767" max="767" width="6.42578125" style="7" customWidth="1"/>
    <col min="768" max="770" width="5.42578125" style="7" customWidth="1"/>
    <col min="771" max="771" width="5.28515625" style="7" customWidth="1"/>
    <col min="772" max="772" width="5.42578125" style="7" customWidth="1"/>
    <col min="773" max="773" width="5.7109375" style="7" bestFit="1" customWidth="1"/>
    <col min="774" max="774" width="9.42578125" style="7" customWidth="1"/>
    <col min="775" max="775" width="10.140625" style="7" customWidth="1"/>
    <col min="776" max="776" width="9.140625" style="7" customWidth="1"/>
    <col min="777" max="777" width="9.5703125" style="7" customWidth="1"/>
    <col min="778" max="778" width="5.28515625" style="7" bestFit="1" customWidth="1"/>
    <col min="779" max="779" width="5.140625" style="7" customWidth="1"/>
    <col min="780" max="780" width="7.42578125" style="7" bestFit="1" customWidth="1"/>
    <col min="781" max="781" width="8.5703125" style="7" bestFit="1" customWidth="1"/>
    <col min="782" max="784" width="13.140625" style="7" bestFit="1" customWidth="1"/>
    <col min="785" max="785" width="13" style="7"/>
    <col min="786" max="786" width="29.42578125" style="7" bestFit="1" customWidth="1"/>
    <col min="787" max="1015" width="13" style="7"/>
    <col min="1016" max="1016" width="4.5703125" style="7" customWidth="1"/>
    <col min="1017" max="1017" width="23.5703125" style="7" customWidth="1"/>
    <col min="1018" max="1018" width="30.28515625" style="7" customWidth="1"/>
    <col min="1019" max="1019" width="10.42578125" style="7" customWidth="1"/>
    <col min="1020" max="1020" width="6.7109375" style="7" bestFit="1" customWidth="1"/>
    <col min="1021" max="1021" width="6.140625" style="7" customWidth="1"/>
    <col min="1022" max="1022" width="5" style="7" customWidth="1"/>
    <col min="1023" max="1023" width="6.42578125" style="7" customWidth="1"/>
    <col min="1024" max="1026" width="5.42578125" style="7" customWidth="1"/>
    <col min="1027" max="1027" width="5.28515625" style="7" customWidth="1"/>
    <col min="1028" max="1028" width="5.42578125" style="7" customWidth="1"/>
    <col min="1029" max="1029" width="5.7109375" style="7" bestFit="1" customWidth="1"/>
    <col min="1030" max="1030" width="9.42578125" style="7" customWidth="1"/>
    <col min="1031" max="1031" width="10.140625" style="7" customWidth="1"/>
    <col min="1032" max="1032" width="9.140625" style="7" customWidth="1"/>
    <col min="1033" max="1033" width="9.5703125" style="7" customWidth="1"/>
    <col min="1034" max="1034" width="5.28515625" style="7" bestFit="1" customWidth="1"/>
    <col min="1035" max="1035" width="5.140625" style="7" customWidth="1"/>
    <col min="1036" max="1036" width="7.42578125" style="7" bestFit="1" customWidth="1"/>
    <col min="1037" max="1037" width="8.5703125" style="7" bestFit="1" customWidth="1"/>
    <col min="1038" max="1040" width="13.140625" style="7" bestFit="1" customWidth="1"/>
    <col min="1041" max="1041" width="13" style="7"/>
    <col min="1042" max="1042" width="29.42578125" style="7" bestFit="1" customWidth="1"/>
    <col min="1043" max="1271" width="13" style="7"/>
    <col min="1272" max="1272" width="4.5703125" style="7" customWidth="1"/>
    <col min="1273" max="1273" width="23.5703125" style="7" customWidth="1"/>
    <col min="1274" max="1274" width="30.28515625" style="7" customWidth="1"/>
    <col min="1275" max="1275" width="10.42578125" style="7" customWidth="1"/>
    <col min="1276" max="1276" width="6.7109375" style="7" bestFit="1" customWidth="1"/>
    <col min="1277" max="1277" width="6.140625" style="7" customWidth="1"/>
    <col min="1278" max="1278" width="5" style="7" customWidth="1"/>
    <col min="1279" max="1279" width="6.42578125" style="7" customWidth="1"/>
    <col min="1280" max="1282" width="5.42578125" style="7" customWidth="1"/>
    <col min="1283" max="1283" width="5.28515625" style="7" customWidth="1"/>
    <col min="1284" max="1284" width="5.42578125" style="7" customWidth="1"/>
    <col min="1285" max="1285" width="5.7109375" style="7" bestFit="1" customWidth="1"/>
    <col min="1286" max="1286" width="9.42578125" style="7" customWidth="1"/>
    <col min="1287" max="1287" width="10.140625" style="7" customWidth="1"/>
    <col min="1288" max="1288" width="9.140625" style="7" customWidth="1"/>
    <col min="1289" max="1289" width="9.5703125" style="7" customWidth="1"/>
    <col min="1290" max="1290" width="5.28515625" style="7" bestFit="1" customWidth="1"/>
    <col min="1291" max="1291" width="5.140625" style="7" customWidth="1"/>
    <col min="1292" max="1292" width="7.42578125" style="7" bestFit="1" customWidth="1"/>
    <col min="1293" max="1293" width="8.5703125" style="7" bestFit="1" customWidth="1"/>
    <col min="1294" max="1296" width="13.140625" style="7" bestFit="1" customWidth="1"/>
    <col min="1297" max="1297" width="13" style="7"/>
    <col min="1298" max="1298" width="29.42578125" style="7" bestFit="1" customWidth="1"/>
    <col min="1299" max="1527" width="13" style="7"/>
    <col min="1528" max="1528" width="4.5703125" style="7" customWidth="1"/>
    <col min="1529" max="1529" width="23.5703125" style="7" customWidth="1"/>
    <col min="1530" max="1530" width="30.28515625" style="7" customWidth="1"/>
    <col min="1531" max="1531" width="10.42578125" style="7" customWidth="1"/>
    <col min="1532" max="1532" width="6.7109375" style="7" bestFit="1" customWidth="1"/>
    <col min="1533" max="1533" width="6.140625" style="7" customWidth="1"/>
    <col min="1534" max="1534" width="5" style="7" customWidth="1"/>
    <col min="1535" max="1535" width="6.42578125" style="7" customWidth="1"/>
    <col min="1536" max="1538" width="5.42578125" style="7" customWidth="1"/>
    <col min="1539" max="1539" width="5.28515625" style="7" customWidth="1"/>
    <col min="1540" max="1540" width="5.42578125" style="7" customWidth="1"/>
    <col min="1541" max="1541" width="5.7109375" style="7" bestFit="1" customWidth="1"/>
    <col min="1542" max="1542" width="9.42578125" style="7" customWidth="1"/>
    <col min="1543" max="1543" width="10.140625" style="7" customWidth="1"/>
    <col min="1544" max="1544" width="9.140625" style="7" customWidth="1"/>
    <col min="1545" max="1545" width="9.5703125" style="7" customWidth="1"/>
    <col min="1546" max="1546" width="5.28515625" style="7" bestFit="1" customWidth="1"/>
    <col min="1547" max="1547" width="5.140625" style="7" customWidth="1"/>
    <col min="1548" max="1548" width="7.42578125" style="7" bestFit="1" customWidth="1"/>
    <col min="1549" max="1549" width="8.5703125" style="7" bestFit="1" customWidth="1"/>
    <col min="1550" max="1552" width="13.140625" style="7" bestFit="1" customWidth="1"/>
    <col min="1553" max="1553" width="13" style="7"/>
    <col min="1554" max="1554" width="29.42578125" style="7" bestFit="1" customWidth="1"/>
    <col min="1555" max="1783" width="13" style="7"/>
    <col min="1784" max="1784" width="4.5703125" style="7" customWidth="1"/>
    <col min="1785" max="1785" width="23.5703125" style="7" customWidth="1"/>
    <col min="1786" max="1786" width="30.28515625" style="7" customWidth="1"/>
    <col min="1787" max="1787" width="10.42578125" style="7" customWidth="1"/>
    <col min="1788" max="1788" width="6.7109375" style="7" bestFit="1" customWidth="1"/>
    <col min="1789" max="1789" width="6.140625" style="7" customWidth="1"/>
    <col min="1790" max="1790" width="5" style="7" customWidth="1"/>
    <col min="1791" max="1791" width="6.42578125" style="7" customWidth="1"/>
    <col min="1792" max="1794" width="5.42578125" style="7" customWidth="1"/>
    <col min="1795" max="1795" width="5.28515625" style="7" customWidth="1"/>
    <col min="1796" max="1796" width="5.42578125" style="7" customWidth="1"/>
    <col min="1797" max="1797" width="5.7109375" style="7" bestFit="1" customWidth="1"/>
    <col min="1798" max="1798" width="9.42578125" style="7" customWidth="1"/>
    <col min="1799" max="1799" width="10.140625" style="7" customWidth="1"/>
    <col min="1800" max="1800" width="9.140625" style="7" customWidth="1"/>
    <col min="1801" max="1801" width="9.5703125" style="7" customWidth="1"/>
    <col min="1802" max="1802" width="5.28515625" style="7" bestFit="1" customWidth="1"/>
    <col min="1803" max="1803" width="5.140625" style="7" customWidth="1"/>
    <col min="1804" max="1804" width="7.42578125" style="7" bestFit="1" customWidth="1"/>
    <col min="1805" max="1805" width="8.5703125" style="7" bestFit="1" customWidth="1"/>
    <col min="1806" max="1808" width="13.140625" style="7" bestFit="1" customWidth="1"/>
    <col min="1809" max="1809" width="13" style="7"/>
    <col min="1810" max="1810" width="29.42578125" style="7" bestFit="1" customWidth="1"/>
    <col min="1811" max="2039" width="13" style="7"/>
    <col min="2040" max="2040" width="4.5703125" style="7" customWidth="1"/>
    <col min="2041" max="2041" width="23.5703125" style="7" customWidth="1"/>
    <col min="2042" max="2042" width="30.28515625" style="7" customWidth="1"/>
    <col min="2043" max="2043" width="10.42578125" style="7" customWidth="1"/>
    <col min="2044" max="2044" width="6.7109375" style="7" bestFit="1" customWidth="1"/>
    <col min="2045" max="2045" width="6.140625" style="7" customWidth="1"/>
    <col min="2046" max="2046" width="5" style="7" customWidth="1"/>
    <col min="2047" max="2047" width="6.42578125" style="7" customWidth="1"/>
    <col min="2048" max="2050" width="5.42578125" style="7" customWidth="1"/>
    <col min="2051" max="2051" width="5.28515625" style="7" customWidth="1"/>
    <col min="2052" max="2052" width="5.42578125" style="7" customWidth="1"/>
    <col min="2053" max="2053" width="5.7109375" style="7" bestFit="1" customWidth="1"/>
    <col min="2054" max="2054" width="9.42578125" style="7" customWidth="1"/>
    <col min="2055" max="2055" width="10.140625" style="7" customWidth="1"/>
    <col min="2056" max="2056" width="9.140625" style="7" customWidth="1"/>
    <col min="2057" max="2057" width="9.5703125" style="7" customWidth="1"/>
    <col min="2058" max="2058" width="5.28515625" style="7" bestFit="1" customWidth="1"/>
    <col min="2059" max="2059" width="5.140625" style="7" customWidth="1"/>
    <col min="2060" max="2060" width="7.42578125" style="7" bestFit="1" customWidth="1"/>
    <col min="2061" max="2061" width="8.5703125" style="7" bestFit="1" customWidth="1"/>
    <col min="2062" max="2064" width="13.140625" style="7" bestFit="1" customWidth="1"/>
    <col min="2065" max="2065" width="13" style="7"/>
    <col min="2066" max="2066" width="29.42578125" style="7" bestFit="1" customWidth="1"/>
    <col min="2067" max="2295" width="13" style="7"/>
    <col min="2296" max="2296" width="4.5703125" style="7" customWidth="1"/>
    <col min="2297" max="2297" width="23.5703125" style="7" customWidth="1"/>
    <col min="2298" max="2298" width="30.28515625" style="7" customWidth="1"/>
    <col min="2299" max="2299" width="10.42578125" style="7" customWidth="1"/>
    <col min="2300" max="2300" width="6.7109375" style="7" bestFit="1" customWidth="1"/>
    <col min="2301" max="2301" width="6.140625" style="7" customWidth="1"/>
    <col min="2302" max="2302" width="5" style="7" customWidth="1"/>
    <col min="2303" max="2303" width="6.42578125" style="7" customWidth="1"/>
    <col min="2304" max="2306" width="5.42578125" style="7" customWidth="1"/>
    <col min="2307" max="2307" width="5.28515625" style="7" customWidth="1"/>
    <col min="2308" max="2308" width="5.42578125" style="7" customWidth="1"/>
    <col min="2309" max="2309" width="5.7109375" style="7" bestFit="1" customWidth="1"/>
    <col min="2310" max="2310" width="9.42578125" style="7" customWidth="1"/>
    <col min="2311" max="2311" width="10.140625" style="7" customWidth="1"/>
    <col min="2312" max="2312" width="9.140625" style="7" customWidth="1"/>
    <col min="2313" max="2313" width="9.5703125" style="7" customWidth="1"/>
    <col min="2314" max="2314" width="5.28515625" style="7" bestFit="1" customWidth="1"/>
    <col min="2315" max="2315" width="5.140625" style="7" customWidth="1"/>
    <col min="2316" max="2316" width="7.42578125" style="7" bestFit="1" customWidth="1"/>
    <col min="2317" max="2317" width="8.5703125" style="7" bestFit="1" customWidth="1"/>
    <col min="2318" max="2320" width="13.140625" style="7" bestFit="1" customWidth="1"/>
    <col min="2321" max="2321" width="13" style="7"/>
    <col min="2322" max="2322" width="29.42578125" style="7" bestFit="1" customWidth="1"/>
    <col min="2323" max="2551" width="13" style="7"/>
    <col min="2552" max="2552" width="4.5703125" style="7" customWidth="1"/>
    <col min="2553" max="2553" width="23.5703125" style="7" customWidth="1"/>
    <col min="2554" max="2554" width="30.28515625" style="7" customWidth="1"/>
    <col min="2555" max="2555" width="10.42578125" style="7" customWidth="1"/>
    <col min="2556" max="2556" width="6.7109375" style="7" bestFit="1" customWidth="1"/>
    <col min="2557" max="2557" width="6.140625" style="7" customWidth="1"/>
    <col min="2558" max="2558" width="5" style="7" customWidth="1"/>
    <col min="2559" max="2559" width="6.42578125" style="7" customWidth="1"/>
    <col min="2560" max="2562" width="5.42578125" style="7" customWidth="1"/>
    <col min="2563" max="2563" width="5.28515625" style="7" customWidth="1"/>
    <col min="2564" max="2564" width="5.42578125" style="7" customWidth="1"/>
    <col min="2565" max="2565" width="5.7109375" style="7" bestFit="1" customWidth="1"/>
    <col min="2566" max="2566" width="9.42578125" style="7" customWidth="1"/>
    <col min="2567" max="2567" width="10.140625" style="7" customWidth="1"/>
    <col min="2568" max="2568" width="9.140625" style="7" customWidth="1"/>
    <col min="2569" max="2569" width="9.5703125" style="7" customWidth="1"/>
    <col min="2570" max="2570" width="5.28515625" style="7" bestFit="1" customWidth="1"/>
    <col min="2571" max="2571" width="5.140625" style="7" customWidth="1"/>
    <col min="2572" max="2572" width="7.42578125" style="7" bestFit="1" customWidth="1"/>
    <col min="2573" max="2573" width="8.5703125" style="7" bestFit="1" customWidth="1"/>
    <col min="2574" max="2576" width="13.140625" style="7" bestFit="1" customWidth="1"/>
    <col min="2577" max="2577" width="13" style="7"/>
    <col min="2578" max="2578" width="29.42578125" style="7" bestFit="1" customWidth="1"/>
    <col min="2579" max="2807" width="13" style="7"/>
    <col min="2808" max="2808" width="4.5703125" style="7" customWidth="1"/>
    <col min="2809" max="2809" width="23.5703125" style="7" customWidth="1"/>
    <col min="2810" max="2810" width="30.28515625" style="7" customWidth="1"/>
    <col min="2811" max="2811" width="10.42578125" style="7" customWidth="1"/>
    <col min="2812" max="2812" width="6.7109375" style="7" bestFit="1" customWidth="1"/>
    <col min="2813" max="2813" width="6.140625" style="7" customWidth="1"/>
    <col min="2814" max="2814" width="5" style="7" customWidth="1"/>
    <col min="2815" max="2815" width="6.42578125" style="7" customWidth="1"/>
    <col min="2816" max="2818" width="5.42578125" style="7" customWidth="1"/>
    <col min="2819" max="2819" width="5.28515625" style="7" customWidth="1"/>
    <col min="2820" max="2820" width="5.42578125" style="7" customWidth="1"/>
    <col min="2821" max="2821" width="5.7109375" style="7" bestFit="1" customWidth="1"/>
    <col min="2822" max="2822" width="9.42578125" style="7" customWidth="1"/>
    <col min="2823" max="2823" width="10.140625" style="7" customWidth="1"/>
    <col min="2824" max="2824" width="9.140625" style="7" customWidth="1"/>
    <col min="2825" max="2825" width="9.5703125" style="7" customWidth="1"/>
    <col min="2826" max="2826" width="5.28515625" style="7" bestFit="1" customWidth="1"/>
    <col min="2827" max="2827" width="5.140625" style="7" customWidth="1"/>
    <col min="2828" max="2828" width="7.42578125" style="7" bestFit="1" customWidth="1"/>
    <col min="2829" max="2829" width="8.5703125" style="7" bestFit="1" customWidth="1"/>
    <col min="2830" max="2832" width="13.140625" style="7" bestFit="1" customWidth="1"/>
    <col min="2833" max="2833" width="13" style="7"/>
    <col min="2834" max="2834" width="29.42578125" style="7" bestFit="1" customWidth="1"/>
    <col min="2835" max="3063" width="13" style="7"/>
    <col min="3064" max="3064" width="4.5703125" style="7" customWidth="1"/>
    <col min="3065" max="3065" width="23.5703125" style="7" customWidth="1"/>
    <col min="3066" max="3066" width="30.28515625" style="7" customWidth="1"/>
    <col min="3067" max="3067" width="10.42578125" style="7" customWidth="1"/>
    <col min="3068" max="3068" width="6.7109375" style="7" bestFit="1" customWidth="1"/>
    <col min="3069" max="3069" width="6.140625" style="7" customWidth="1"/>
    <col min="3070" max="3070" width="5" style="7" customWidth="1"/>
    <col min="3071" max="3071" width="6.42578125" style="7" customWidth="1"/>
    <col min="3072" max="3074" width="5.42578125" style="7" customWidth="1"/>
    <col min="3075" max="3075" width="5.28515625" style="7" customWidth="1"/>
    <col min="3076" max="3076" width="5.42578125" style="7" customWidth="1"/>
    <col min="3077" max="3077" width="5.7109375" style="7" bestFit="1" customWidth="1"/>
    <col min="3078" max="3078" width="9.42578125" style="7" customWidth="1"/>
    <col min="3079" max="3079" width="10.140625" style="7" customWidth="1"/>
    <col min="3080" max="3080" width="9.140625" style="7" customWidth="1"/>
    <col min="3081" max="3081" width="9.5703125" style="7" customWidth="1"/>
    <col min="3082" max="3082" width="5.28515625" style="7" bestFit="1" customWidth="1"/>
    <col min="3083" max="3083" width="5.140625" style="7" customWidth="1"/>
    <col min="3084" max="3084" width="7.42578125" style="7" bestFit="1" customWidth="1"/>
    <col min="3085" max="3085" width="8.5703125" style="7" bestFit="1" customWidth="1"/>
    <col min="3086" max="3088" width="13.140625" style="7" bestFit="1" customWidth="1"/>
    <col min="3089" max="3089" width="13" style="7"/>
    <col min="3090" max="3090" width="29.42578125" style="7" bestFit="1" customWidth="1"/>
    <col min="3091" max="3319" width="13" style="7"/>
    <col min="3320" max="3320" width="4.5703125" style="7" customWidth="1"/>
    <col min="3321" max="3321" width="23.5703125" style="7" customWidth="1"/>
    <col min="3322" max="3322" width="30.28515625" style="7" customWidth="1"/>
    <col min="3323" max="3323" width="10.42578125" style="7" customWidth="1"/>
    <col min="3324" max="3324" width="6.7109375" style="7" bestFit="1" customWidth="1"/>
    <col min="3325" max="3325" width="6.140625" style="7" customWidth="1"/>
    <col min="3326" max="3326" width="5" style="7" customWidth="1"/>
    <col min="3327" max="3327" width="6.42578125" style="7" customWidth="1"/>
    <col min="3328" max="3330" width="5.42578125" style="7" customWidth="1"/>
    <col min="3331" max="3331" width="5.28515625" style="7" customWidth="1"/>
    <col min="3332" max="3332" width="5.42578125" style="7" customWidth="1"/>
    <col min="3333" max="3333" width="5.7109375" style="7" bestFit="1" customWidth="1"/>
    <col min="3334" max="3334" width="9.42578125" style="7" customWidth="1"/>
    <col min="3335" max="3335" width="10.140625" style="7" customWidth="1"/>
    <col min="3336" max="3336" width="9.140625" style="7" customWidth="1"/>
    <col min="3337" max="3337" width="9.5703125" style="7" customWidth="1"/>
    <col min="3338" max="3338" width="5.28515625" style="7" bestFit="1" customWidth="1"/>
    <col min="3339" max="3339" width="5.140625" style="7" customWidth="1"/>
    <col min="3340" max="3340" width="7.42578125" style="7" bestFit="1" customWidth="1"/>
    <col min="3341" max="3341" width="8.5703125" style="7" bestFit="1" customWidth="1"/>
    <col min="3342" max="3344" width="13.140625" style="7" bestFit="1" customWidth="1"/>
    <col min="3345" max="3345" width="13" style="7"/>
    <col min="3346" max="3346" width="29.42578125" style="7" bestFit="1" customWidth="1"/>
    <col min="3347" max="3575" width="13" style="7"/>
    <col min="3576" max="3576" width="4.5703125" style="7" customWidth="1"/>
    <col min="3577" max="3577" width="23.5703125" style="7" customWidth="1"/>
    <col min="3578" max="3578" width="30.28515625" style="7" customWidth="1"/>
    <col min="3579" max="3579" width="10.42578125" style="7" customWidth="1"/>
    <col min="3580" max="3580" width="6.7109375" style="7" bestFit="1" customWidth="1"/>
    <col min="3581" max="3581" width="6.140625" style="7" customWidth="1"/>
    <col min="3582" max="3582" width="5" style="7" customWidth="1"/>
    <col min="3583" max="3583" width="6.42578125" style="7" customWidth="1"/>
    <col min="3584" max="3586" width="5.42578125" style="7" customWidth="1"/>
    <col min="3587" max="3587" width="5.28515625" style="7" customWidth="1"/>
    <col min="3588" max="3588" width="5.42578125" style="7" customWidth="1"/>
    <col min="3589" max="3589" width="5.7109375" style="7" bestFit="1" customWidth="1"/>
    <col min="3590" max="3590" width="9.42578125" style="7" customWidth="1"/>
    <col min="3591" max="3591" width="10.140625" style="7" customWidth="1"/>
    <col min="3592" max="3592" width="9.140625" style="7" customWidth="1"/>
    <col min="3593" max="3593" width="9.5703125" style="7" customWidth="1"/>
    <col min="3594" max="3594" width="5.28515625" style="7" bestFit="1" customWidth="1"/>
    <col min="3595" max="3595" width="5.140625" style="7" customWidth="1"/>
    <col min="3596" max="3596" width="7.42578125" style="7" bestFit="1" customWidth="1"/>
    <col min="3597" max="3597" width="8.5703125" style="7" bestFit="1" customWidth="1"/>
    <col min="3598" max="3600" width="13.140625" style="7" bestFit="1" customWidth="1"/>
    <col min="3601" max="3601" width="13" style="7"/>
    <col min="3602" max="3602" width="29.42578125" style="7" bestFit="1" customWidth="1"/>
    <col min="3603" max="3831" width="13" style="7"/>
    <col min="3832" max="3832" width="4.5703125" style="7" customWidth="1"/>
    <col min="3833" max="3833" width="23.5703125" style="7" customWidth="1"/>
    <col min="3834" max="3834" width="30.28515625" style="7" customWidth="1"/>
    <col min="3835" max="3835" width="10.42578125" style="7" customWidth="1"/>
    <col min="3836" max="3836" width="6.7109375" style="7" bestFit="1" customWidth="1"/>
    <col min="3837" max="3837" width="6.140625" style="7" customWidth="1"/>
    <col min="3838" max="3838" width="5" style="7" customWidth="1"/>
    <col min="3839" max="3839" width="6.42578125" style="7" customWidth="1"/>
    <col min="3840" max="3842" width="5.42578125" style="7" customWidth="1"/>
    <col min="3843" max="3843" width="5.28515625" style="7" customWidth="1"/>
    <col min="3844" max="3844" width="5.42578125" style="7" customWidth="1"/>
    <col min="3845" max="3845" width="5.7109375" style="7" bestFit="1" customWidth="1"/>
    <col min="3846" max="3846" width="9.42578125" style="7" customWidth="1"/>
    <col min="3847" max="3847" width="10.140625" style="7" customWidth="1"/>
    <col min="3848" max="3848" width="9.140625" style="7" customWidth="1"/>
    <col min="3849" max="3849" width="9.5703125" style="7" customWidth="1"/>
    <col min="3850" max="3850" width="5.28515625" style="7" bestFit="1" customWidth="1"/>
    <col min="3851" max="3851" width="5.140625" style="7" customWidth="1"/>
    <col min="3852" max="3852" width="7.42578125" style="7" bestFit="1" customWidth="1"/>
    <col min="3853" max="3853" width="8.5703125" style="7" bestFit="1" customWidth="1"/>
    <col min="3854" max="3856" width="13.140625" style="7" bestFit="1" customWidth="1"/>
    <col min="3857" max="3857" width="13" style="7"/>
    <col min="3858" max="3858" width="29.42578125" style="7" bestFit="1" customWidth="1"/>
    <col min="3859" max="4087" width="13" style="7"/>
    <col min="4088" max="4088" width="4.5703125" style="7" customWidth="1"/>
    <col min="4089" max="4089" width="23.5703125" style="7" customWidth="1"/>
    <col min="4090" max="4090" width="30.28515625" style="7" customWidth="1"/>
    <col min="4091" max="4091" width="10.42578125" style="7" customWidth="1"/>
    <col min="4092" max="4092" width="6.7109375" style="7" bestFit="1" customWidth="1"/>
    <col min="4093" max="4093" width="6.140625" style="7" customWidth="1"/>
    <col min="4094" max="4094" width="5" style="7" customWidth="1"/>
    <col min="4095" max="4095" width="6.42578125" style="7" customWidth="1"/>
    <col min="4096" max="4098" width="5.42578125" style="7" customWidth="1"/>
    <col min="4099" max="4099" width="5.28515625" style="7" customWidth="1"/>
    <col min="4100" max="4100" width="5.42578125" style="7" customWidth="1"/>
    <col min="4101" max="4101" width="5.7109375" style="7" bestFit="1" customWidth="1"/>
    <col min="4102" max="4102" width="9.42578125" style="7" customWidth="1"/>
    <col min="4103" max="4103" width="10.140625" style="7" customWidth="1"/>
    <col min="4104" max="4104" width="9.140625" style="7" customWidth="1"/>
    <col min="4105" max="4105" width="9.5703125" style="7" customWidth="1"/>
    <col min="4106" max="4106" width="5.28515625" style="7" bestFit="1" customWidth="1"/>
    <col min="4107" max="4107" width="5.140625" style="7" customWidth="1"/>
    <col min="4108" max="4108" width="7.42578125" style="7" bestFit="1" customWidth="1"/>
    <col min="4109" max="4109" width="8.5703125" style="7" bestFit="1" customWidth="1"/>
    <col min="4110" max="4112" width="13.140625" style="7" bestFit="1" customWidth="1"/>
    <col min="4113" max="4113" width="13" style="7"/>
    <col min="4114" max="4114" width="29.42578125" style="7" bestFit="1" customWidth="1"/>
    <col min="4115" max="4343" width="13" style="7"/>
    <col min="4344" max="4344" width="4.5703125" style="7" customWidth="1"/>
    <col min="4345" max="4345" width="23.5703125" style="7" customWidth="1"/>
    <col min="4346" max="4346" width="30.28515625" style="7" customWidth="1"/>
    <col min="4347" max="4347" width="10.42578125" style="7" customWidth="1"/>
    <col min="4348" max="4348" width="6.7109375" style="7" bestFit="1" customWidth="1"/>
    <col min="4349" max="4349" width="6.140625" style="7" customWidth="1"/>
    <col min="4350" max="4350" width="5" style="7" customWidth="1"/>
    <col min="4351" max="4351" width="6.42578125" style="7" customWidth="1"/>
    <col min="4352" max="4354" width="5.42578125" style="7" customWidth="1"/>
    <col min="4355" max="4355" width="5.28515625" style="7" customWidth="1"/>
    <col min="4356" max="4356" width="5.42578125" style="7" customWidth="1"/>
    <col min="4357" max="4357" width="5.7109375" style="7" bestFit="1" customWidth="1"/>
    <col min="4358" max="4358" width="9.42578125" style="7" customWidth="1"/>
    <col min="4359" max="4359" width="10.140625" style="7" customWidth="1"/>
    <col min="4360" max="4360" width="9.140625" style="7" customWidth="1"/>
    <col min="4361" max="4361" width="9.5703125" style="7" customWidth="1"/>
    <col min="4362" max="4362" width="5.28515625" style="7" bestFit="1" customWidth="1"/>
    <col min="4363" max="4363" width="5.140625" style="7" customWidth="1"/>
    <col min="4364" max="4364" width="7.42578125" style="7" bestFit="1" customWidth="1"/>
    <col min="4365" max="4365" width="8.5703125" style="7" bestFit="1" customWidth="1"/>
    <col min="4366" max="4368" width="13.140625" style="7" bestFit="1" customWidth="1"/>
    <col min="4369" max="4369" width="13" style="7"/>
    <col min="4370" max="4370" width="29.42578125" style="7" bestFit="1" customWidth="1"/>
    <col min="4371" max="4599" width="13" style="7"/>
    <col min="4600" max="4600" width="4.5703125" style="7" customWidth="1"/>
    <col min="4601" max="4601" width="23.5703125" style="7" customWidth="1"/>
    <col min="4602" max="4602" width="30.28515625" style="7" customWidth="1"/>
    <col min="4603" max="4603" width="10.42578125" style="7" customWidth="1"/>
    <col min="4604" max="4604" width="6.7109375" style="7" bestFit="1" customWidth="1"/>
    <col min="4605" max="4605" width="6.140625" style="7" customWidth="1"/>
    <col min="4606" max="4606" width="5" style="7" customWidth="1"/>
    <col min="4607" max="4607" width="6.42578125" style="7" customWidth="1"/>
    <col min="4608" max="4610" width="5.42578125" style="7" customWidth="1"/>
    <col min="4611" max="4611" width="5.28515625" style="7" customWidth="1"/>
    <col min="4612" max="4612" width="5.42578125" style="7" customWidth="1"/>
    <col min="4613" max="4613" width="5.7109375" style="7" bestFit="1" customWidth="1"/>
    <col min="4614" max="4614" width="9.42578125" style="7" customWidth="1"/>
    <col min="4615" max="4615" width="10.140625" style="7" customWidth="1"/>
    <col min="4616" max="4616" width="9.140625" style="7" customWidth="1"/>
    <col min="4617" max="4617" width="9.5703125" style="7" customWidth="1"/>
    <col min="4618" max="4618" width="5.28515625" style="7" bestFit="1" customWidth="1"/>
    <col min="4619" max="4619" width="5.140625" style="7" customWidth="1"/>
    <col min="4620" max="4620" width="7.42578125" style="7" bestFit="1" customWidth="1"/>
    <col min="4621" max="4621" width="8.5703125" style="7" bestFit="1" customWidth="1"/>
    <col min="4622" max="4624" width="13.140625" style="7" bestFit="1" customWidth="1"/>
    <col min="4625" max="4625" width="13" style="7"/>
    <col min="4626" max="4626" width="29.42578125" style="7" bestFit="1" customWidth="1"/>
    <col min="4627" max="4855" width="13" style="7"/>
    <col min="4856" max="4856" width="4.5703125" style="7" customWidth="1"/>
    <col min="4857" max="4857" width="23.5703125" style="7" customWidth="1"/>
    <col min="4858" max="4858" width="30.28515625" style="7" customWidth="1"/>
    <col min="4859" max="4859" width="10.42578125" style="7" customWidth="1"/>
    <col min="4860" max="4860" width="6.7109375" style="7" bestFit="1" customWidth="1"/>
    <col min="4861" max="4861" width="6.140625" style="7" customWidth="1"/>
    <col min="4862" max="4862" width="5" style="7" customWidth="1"/>
    <col min="4863" max="4863" width="6.42578125" style="7" customWidth="1"/>
    <col min="4864" max="4866" width="5.42578125" style="7" customWidth="1"/>
    <col min="4867" max="4867" width="5.28515625" style="7" customWidth="1"/>
    <col min="4868" max="4868" width="5.42578125" style="7" customWidth="1"/>
    <col min="4869" max="4869" width="5.7109375" style="7" bestFit="1" customWidth="1"/>
    <col min="4870" max="4870" width="9.42578125" style="7" customWidth="1"/>
    <col min="4871" max="4871" width="10.140625" style="7" customWidth="1"/>
    <col min="4872" max="4872" width="9.140625" style="7" customWidth="1"/>
    <col min="4873" max="4873" width="9.5703125" style="7" customWidth="1"/>
    <col min="4874" max="4874" width="5.28515625" style="7" bestFit="1" customWidth="1"/>
    <col min="4875" max="4875" width="5.140625" style="7" customWidth="1"/>
    <col min="4876" max="4876" width="7.42578125" style="7" bestFit="1" customWidth="1"/>
    <col min="4877" max="4877" width="8.5703125" style="7" bestFit="1" customWidth="1"/>
    <col min="4878" max="4880" width="13.140625" style="7" bestFit="1" customWidth="1"/>
    <col min="4881" max="4881" width="13" style="7"/>
    <col min="4882" max="4882" width="29.42578125" style="7" bestFit="1" customWidth="1"/>
    <col min="4883" max="5111" width="13" style="7"/>
    <col min="5112" max="5112" width="4.5703125" style="7" customWidth="1"/>
    <col min="5113" max="5113" width="23.5703125" style="7" customWidth="1"/>
    <col min="5114" max="5114" width="30.28515625" style="7" customWidth="1"/>
    <col min="5115" max="5115" width="10.42578125" style="7" customWidth="1"/>
    <col min="5116" max="5116" width="6.7109375" style="7" bestFit="1" customWidth="1"/>
    <col min="5117" max="5117" width="6.140625" style="7" customWidth="1"/>
    <col min="5118" max="5118" width="5" style="7" customWidth="1"/>
    <col min="5119" max="5119" width="6.42578125" style="7" customWidth="1"/>
    <col min="5120" max="5122" width="5.42578125" style="7" customWidth="1"/>
    <col min="5123" max="5123" width="5.28515625" style="7" customWidth="1"/>
    <col min="5124" max="5124" width="5.42578125" style="7" customWidth="1"/>
    <col min="5125" max="5125" width="5.7109375" style="7" bestFit="1" customWidth="1"/>
    <col min="5126" max="5126" width="9.42578125" style="7" customWidth="1"/>
    <col min="5127" max="5127" width="10.140625" style="7" customWidth="1"/>
    <col min="5128" max="5128" width="9.140625" style="7" customWidth="1"/>
    <col min="5129" max="5129" width="9.5703125" style="7" customWidth="1"/>
    <col min="5130" max="5130" width="5.28515625" style="7" bestFit="1" customWidth="1"/>
    <col min="5131" max="5131" width="5.140625" style="7" customWidth="1"/>
    <col min="5132" max="5132" width="7.42578125" style="7" bestFit="1" customWidth="1"/>
    <col min="5133" max="5133" width="8.5703125" style="7" bestFit="1" customWidth="1"/>
    <col min="5134" max="5136" width="13.140625" style="7" bestFit="1" customWidth="1"/>
    <col min="5137" max="5137" width="13" style="7"/>
    <col min="5138" max="5138" width="29.42578125" style="7" bestFit="1" customWidth="1"/>
    <col min="5139" max="5367" width="13" style="7"/>
    <col min="5368" max="5368" width="4.5703125" style="7" customWidth="1"/>
    <col min="5369" max="5369" width="23.5703125" style="7" customWidth="1"/>
    <col min="5370" max="5370" width="30.28515625" style="7" customWidth="1"/>
    <col min="5371" max="5371" width="10.42578125" style="7" customWidth="1"/>
    <col min="5372" max="5372" width="6.7109375" style="7" bestFit="1" customWidth="1"/>
    <col min="5373" max="5373" width="6.140625" style="7" customWidth="1"/>
    <col min="5374" max="5374" width="5" style="7" customWidth="1"/>
    <col min="5375" max="5375" width="6.42578125" style="7" customWidth="1"/>
    <col min="5376" max="5378" width="5.42578125" style="7" customWidth="1"/>
    <col min="5379" max="5379" width="5.28515625" style="7" customWidth="1"/>
    <col min="5380" max="5380" width="5.42578125" style="7" customWidth="1"/>
    <col min="5381" max="5381" width="5.7109375" style="7" bestFit="1" customWidth="1"/>
    <col min="5382" max="5382" width="9.42578125" style="7" customWidth="1"/>
    <col min="5383" max="5383" width="10.140625" style="7" customWidth="1"/>
    <col min="5384" max="5384" width="9.140625" style="7" customWidth="1"/>
    <col min="5385" max="5385" width="9.5703125" style="7" customWidth="1"/>
    <col min="5386" max="5386" width="5.28515625" style="7" bestFit="1" customWidth="1"/>
    <col min="5387" max="5387" width="5.140625" style="7" customWidth="1"/>
    <col min="5388" max="5388" width="7.42578125" style="7" bestFit="1" customWidth="1"/>
    <col min="5389" max="5389" width="8.5703125" style="7" bestFit="1" customWidth="1"/>
    <col min="5390" max="5392" width="13.140625" style="7" bestFit="1" customWidth="1"/>
    <col min="5393" max="5393" width="13" style="7"/>
    <col min="5394" max="5394" width="29.42578125" style="7" bestFit="1" customWidth="1"/>
    <col min="5395" max="5623" width="13" style="7"/>
    <col min="5624" max="5624" width="4.5703125" style="7" customWidth="1"/>
    <col min="5625" max="5625" width="23.5703125" style="7" customWidth="1"/>
    <col min="5626" max="5626" width="30.28515625" style="7" customWidth="1"/>
    <col min="5627" max="5627" width="10.42578125" style="7" customWidth="1"/>
    <col min="5628" max="5628" width="6.7109375" style="7" bestFit="1" customWidth="1"/>
    <col min="5629" max="5629" width="6.140625" style="7" customWidth="1"/>
    <col min="5630" max="5630" width="5" style="7" customWidth="1"/>
    <col min="5631" max="5631" width="6.42578125" style="7" customWidth="1"/>
    <col min="5632" max="5634" width="5.42578125" style="7" customWidth="1"/>
    <col min="5635" max="5635" width="5.28515625" style="7" customWidth="1"/>
    <col min="5636" max="5636" width="5.42578125" style="7" customWidth="1"/>
    <col min="5637" max="5637" width="5.7109375" style="7" bestFit="1" customWidth="1"/>
    <col min="5638" max="5638" width="9.42578125" style="7" customWidth="1"/>
    <col min="5639" max="5639" width="10.140625" style="7" customWidth="1"/>
    <col min="5640" max="5640" width="9.140625" style="7" customWidth="1"/>
    <col min="5641" max="5641" width="9.5703125" style="7" customWidth="1"/>
    <col min="5642" max="5642" width="5.28515625" style="7" bestFit="1" customWidth="1"/>
    <col min="5643" max="5643" width="5.140625" style="7" customWidth="1"/>
    <col min="5644" max="5644" width="7.42578125" style="7" bestFit="1" customWidth="1"/>
    <col min="5645" max="5645" width="8.5703125" style="7" bestFit="1" customWidth="1"/>
    <col min="5646" max="5648" width="13.140625" style="7" bestFit="1" customWidth="1"/>
    <col min="5649" max="5649" width="13" style="7"/>
    <col min="5650" max="5650" width="29.42578125" style="7" bestFit="1" customWidth="1"/>
    <col min="5651" max="5879" width="13" style="7"/>
    <col min="5880" max="5880" width="4.5703125" style="7" customWidth="1"/>
    <col min="5881" max="5881" width="23.5703125" style="7" customWidth="1"/>
    <col min="5882" max="5882" width="30.28515625" style="7" customWidth="1"/>
    <col min="5883" max="5883" width="10.42578125" style="7" customWidth="1"/>
    <col min="5884" max="5884" width="6.7109375" style="7" bestFit="1" customWidth="1"/>
    <col min="5885" max="5885" width="6.140625" style="7" customWidth="1"/>
    <col min="5886" max="5886" width="5" style="7" customWidth="1"/>
    <col min="5887" max="5887" width="6.42578125" style="7" customWidth="1"/>
    <col min="5888" max="5890" width="5.42578125" style="7" customWidth="1"/>
    <col min="5891" max="5891" width="5.28515625" style="7" customWidth="1"/>
    <col min="5892" max="5892" width="5.42578125" style="7" customWidth="1"/>
    <col min="5893" max="5893" width="5.7109375" style="7" bestFit="1" customWidth="1"/>
    <col min="5894" max="5894" width="9.42578125" style="7" customWidth="1"/>
    <col min="5895" max="5895" width="10.140625" style="7" customWidth="1"/>
    <col min="5896" max="5896" width="9.140625" style="7" customWidth="1"/>
    <col min="5897" max="5897" width="9.5703125" style="7" customWidth="1"/>
    <col min="5898" max="5898" width="5.28515625" style="7" bestFit="1" customWidth="1"/>
    <col min="5899" max="5899" width="5.140625" style="7" customWidth="1"/>
    <col min="5900" max="5900" width="7.42578125" style="7" bestFit="1" customWidth="1"/>
    <col min="5901" max="5901" width="8.5703125" style="7" bestFit="1" customWidth="1"/>
    <col min="5902" max="5904" width="13.140625" style="7" bestFit="1" customWidth="1"/>
    <col min="5905" max="5905" width="13" style="7"/>
    <col min="5906" max="5906" width="29.42578125" style="7" bestFit="1" customWidth="1"/>
    <col min="5907" max="6135" width="13" style="7"/>
    <col min="6136" max="6136" width="4.5703125" style="7" customWidth="1"/>
    <col min="6137" max="6137" width="23.5703125" style="7" customWidth="1"/>
    <col min="6138" max="6138" width="30.28515625" style="7" customWidth="1"/>
    <col min="6139" max="6139" width="10.42578125" style="7" customWidth="1"/>
    <col min="6140" max="6140" width="6.7109375" style="7" bestFit="1" customWidth="1"/>
    <col min="6141" max="6141" width="6.140625" style="7" customWidth="1"/>
    <col min="6142" max="6142" width="5" style="7" customWidth="1"/>
    <col min="6143" max="6143" width="6.42578125" style="7" customWidth="1"/>
    <col min="6144" max="6146" width="5.42578125" style="7" customWidth="1"/>
    <col min="6147" max="6147" width="5.28515625" style="7" customWidth="1"/>
    <col min="6148" max="6148" width="5.42578125" style="7" customWidth="1"/>
    <col min="6149" max="6149" width="5.7109375" style="7" bestFit="1" customWidth="1"/>
    <col min="6150" max="6150" width="9.42578125" style="7" customWidth="1"/>
    <col min="6151" max="6151" width="10.140625" style="7" customWidth="1"/>
    <col min="6152" max="6152" width="9.140625" style="7" customWidth="1"/>
    <col min="6153" max="6153" width="9.5703125" style="7" customWidth="1"/>
    <col min="6154" max="6154" width="5.28515625" style="7" bestFit="1" customWidth="1"/>
    <col min="6155" max="6155" width="5.140625" style="7" customWidth="1"/>
    <col min="6156" max="6156" width="7.42578125" style="7" bestFit="1" customWidth="1"/>
    <col min="6157" max="6157" width="8.5703125" style="7" bestFit="1" customWidth="1"/>
    <col min="6158" max="6160" width="13.140625" style="7" bestFit="1" customWidth="1"/>
    <col min="6161" max="6161" width="13" style="7"/>
    <col min="6162" max="6162" width="29.42578125" style="7" bestFit="1" customWidth="1"/>
    <col min="6163" max="6391" width="13" style="7"/>
    <col min="6392" max="6392" width="4.5703125" style="7" customWidth="1"/>
    <col min="6393" max="6393" width="23.5703125" style="7" customWidth="1"/>
    <col min="6394" max="6394" width="30.28515625" style="7" customWidth="1"/>
    <col min="6395" max="6395" width="10.42578125" style="7" customWidth="1"/>
    <col min="6396" max="6396" width="6.7109375" style="7" bestFit="1" customWidth="1"/>
    <col min="6397" max="6397" width="6.140625" style="7" customWidth="1"/>
    <col min="6398" max="6398" width="5" style="7" customWidth="1"/>
    <col min="6399" max="6399" width="6.42578125" style="7" customWidth="1"/>
    <col min="6400" max="6402" width="5.42578125" style="7" customWidth="1"/>
    <col min="6403" max="6403" width="5.28515625" style="7" customWidth="1"/>
    <col min="6404" max="6404" width="5.42578125" style="7" customWidth="1"/>
    <col min="6405" max="6405" width="5.7109375" style="7" bestFit="1" customWidth="1"/>
    <col min="6406" max="6406" width="9.42578125" style="7" customWidth="1"/>
    <col min="6407" max="6407" width="10.140625" style="7" customWidth="1"/>
    <col min="6408" max="6408" width="9.140625" style="7" customWidth="1"/>
    <col min="6409" max="6409" width="9.5703125" style="7" customWidth="1"/>
    <col min="6410" max="6410" width="5.28515625" style="7" bestFit="1" customWidth="1"/>
    <col min="6411" max="6411" width="5.140625" style="7" customWidth="1"/>
    <col min="6412" max="6412" width="7.42578125" style="7" bestFit="1" customWidth="1"/>
    <col min="6413" max="6413" width="8.5703125" style="7" bestFit="1" customWidth="1"/>
    <col min="6414" max="6416" width="13.140625" style="7" bestFit="1" customWidth="1"/>
    <col min="6417" max="6417" width="13" style="7"/>
    <col min="6418" max="6418" width="29.42578125" style="7" bestFit="1" customWidth="1"/>
    <col min="6419" max="6647" width="13" style="7"/>
    <col min="6648" max="6648" width="4.5703125" style="7" customWidth="1"/>
    <col min="6649" max="6649" width="23.5703125" style="7" customWidth="1"/>
    <col min="6650" max="6650" width="30.28515625" style="7" customWidth="1"/>
    <col min="6651" max="6651" width="10.42578125" style="7" customWidth="1"/>
    <col min="6652" max="6652" width="6.7109375" style="7" bestFit="1" customWidth="1"/>
    <col min="6653" max="6653" width="6.140625" style="7" customWidth="1"/>
    <col min="6654" max="6654" width="5" style="7" customWidth="1"/>
    <col min="6655" max="6655" width="6.42578125" style="7" customWidth="1"/>
    <col min="6656" max="6658" width="5.42578125" style="7" customWidth="1"/>
    <col min="6659" max="6659" width="5.28515625" style="7" customWidth="1"/>
    <col min="6660" max="6660" width="5.42578125" style="7" customWidth="1"/>
    <col min="6661" max="6661" width="5.7109375" style="7" bestFit="1" customWidth="1"/>
    <col min="6662" max="6662" width="9.42578125" style="7" customWidth="1"/>
    <col min="6663" max="6663" width="10.140625" style="7" customWidth="1"/>
    <col min="6664" max="6664" width="9.140625" style="7" customWidth="1"/>
    <col min="6665" max="6665" width="9.5703125" style="7" customWidth="1"/>
    <col min="6666" max="6666" width="5.28515625" style="7" bestFit="1" customWidth="1"/>
    <col min="6667" max="6667" width="5.140625" style="7" customWidth="1"/>
    <col min="6668" max="6668" width="7.42578125" style="7" bestFit="1" customWidth="1"/>
    <col min="6669" max="6669" width="8.5703125" style="7" bestFit="1" customWidth="1"/>
    <col min="6670" max="6672" width="13.140625" style="7" bestFit="1" customWidth="1"/>
    <col min="6673" max="6673" width="13" style="7"/>
    <col min="6674" max="6674" width="29.42578125" style="7" bestFit="1" customWidth="1"/>
    <col min="6675" max="6903" width="13" style="7"/>
    <col min="6904" max="6904" width="4.5703125" style="7" customWidth="1"/>
    <col min="6905" max="6905" width="23.5703125" style="7" customWidth="1"/>
    <col min="6906" max="6906" width="30.28515625" style="7" customWidth="1"/>
    <col min="6907" max="6907" width="10.42578125" style="7" customWidth="1"/>
    <col min="6908" max="6908" width="6.7109375" style="7" bestFit="1" customWidth="1"/>
    <col min="6909" max="6909" width="6.140625" style="7" customWidth="1"/>
    <col min="6910" max="6910" width="5" style="7" customWidth="1"/>
    <col min="6911" max="6911" width="6.42578125" style="7" customWidth="1"/>
    <col min="6912" max="6914" width="5.42578125" style="7" customWidth="1"/>
    <col min="6915" max="6915" width="5.28515625" style="7" customWidth="1"/>
    <col min="6916" max="6916" width="5.42578125" style="7" customWidth="1"/>
    <col min="6917" max="6917" width="5.7109375" style="7" bestFit="1" customWidth="1"/>
    <col min="6918" max="6918" width="9.42578125" style="7" customWidth="1"/>
    <col min="6919" max="6919" width="10.140625" style="7" customWidth="1"/>
    <col min="6920" max="6920" width="9.140625" style="7" customWidth="1"/>
    <col min="6921" max="6921" width="9.5703125" style="7" customWidth="1"/>
    <col min="6922" max="6922" width="5.28515625" style="7" bestFit="1" customWidth="1"/>
    <col min="6923" max="6923" width="5.140625" style="7" customWidth="1"/>
    <col min="6924" max="6924" width="7.42578125" style="7" bestFit="1" customWidth="1"/>
    <col min="6925" max="6925" width="8.5703125" style="7" bestFit="1" customWidth="1"/>
    <col min="6926" max="6928" width="13.140625" style="7" bestFit="1" customWidth="1"/>
    <col min="6929" max="6929" width="13" style="7"/>
    <col min="6930" max="6930" width="29.42578125" style="7" bestFit="1" customWidth="1"/>
    <col min="6931" max="7159" width="13" style="7"/>
    <col min="7160" max="7160" width="4.5703125" style="7" customWidth="1"/>
    <col min="7161" max="7161" width="23.5703125" style="7" customWidth="1"/>
    <col min="7162" max="7162" width="30.28515625" style="7" customWidth="1"/>
    <col min="7163" max="7163" width="10.42578125" style="7" customWidth="1"/>
    <col min="7164" max="7164" width="6.7109375" style="7" bestFit="1" customWidth="1"/>
    <col min="7165" max="7165" width="6.140625" style="7" customWidth="1"/>
    <col min="7166" max="7166" width="5" style="7" customWidth="1"/>
    <col min="7167" max="7167" width="6.42578125" style="7" customWidth="1"/>
    <col min="7168" max="7170" width="5.42578125" style="7" customWidth="1"/>
    <col min="7171" max="7171" width="5.28515625" style="7" customWidth="1"/>
    <col min="7172" max="7172" width="5.42578125" style="7" customWidth="1"/>
    <col min="7173" max="7173" width="5.7109375" style="7" bestFit="1" customWidth="1"/>
    <col min="7174" max="7174" width="9.42578125" style="7" customWidth="1"/>
    <col min="7175" max="7175" width="10.140625" style="7" customWidth="1"/>
    <col min="7176" max="7176" width="9.140625" style="7" customWidth="1"/>
    <col min="7177" max="7177" width="9.5703125" style="7" customWidth="1"/>
    <col min="7178" max="7178" width="5.28515625" style="7" bestFit="1" customWidth="1"/>
    <col min="7179" max="7179" width="5.140625" style="7" customWidth="1"/>
    <col min="7180" max="7180" width="7.42578125" style="7" bestFit="1" customWidth="1"/>
    <col min="7181" max="7181" width="8.5703125" style="7" bestFit="1" customWidth="1"/>
    <col min="7182" max="7184" width="13.140625" style="7" bestFit="1" customWidth="1"/>
    <col min="7185" max="7185" width="13" style="7"/>
    <col min="7186" max="7186" width="29.42578125" style="7" bestFit="1" customWidth="1"/>
    <col min="7187" max="7415" width="13" style="7"/>
    <col min="7416" max="7416" width="4.5703125" style="7" customWidth="1"/>
    <col min="7417" max="7417" width="23.5703125" style="7" customWidth="1"/>
    <col min="7418" max="7418" width="30.28515625" style="7" customWidth="1"/>
    <col min="7419" max="7419" width="10.42578125" style="7" customWidth="1"/>
    <col min="7420" max="7420" width="6.7109375" style="7" bestFit="1" customWidth="1"/>
    <col min="7421" max="7421" width="6.140625" style="7" customWidth="1"/>
    <col min="7422" max="7422" width="5" style="7" customWidth="1"/>
    <col min="7423" max="7423" width="6.42578125" style="7" customWidth="1"/>
    <col min="7424" max="7426" width="5.42578125" style="7" customWidth="1"/>
    <col min="7427" max="7427" width="5.28515625" style="7" customWidth="1"/>
    <col min="7428" max="7428" width="5.42578125" style="7" customWidth="1"/>
    <col min="7429" max="7429" width="5.7109375" style="7" bestFit="1" customWidth="1"/>
    <col min="7430" max="7430" width="9.42578125" style="7" customWidth="1"/>
    <col min="7431" max="7431" width="10.140625" style="7" customWidth="1"/>
    <col min="7432" max="7432" width="9.140625" style="7" customWidth="1"/>
    <col min="7433" max="7433" width="9.5703125" style="7" customWidth="1"/>
    <col min="7434" max="7434" width="5.28515625" style="7" bestFit="1" customWidth="1"/>
    <col min="7435" max="7435" width="5.140625" style="7" customWidth="1"/>
    <col min="7436" max="7436" width="7.42578125" style="7" bestFit="1" customWidth="1"/>
    <col min="7437" max="7437" width="8.5703125" style="7" bestFit="1" customWidth="1"/>
    <col min="7438" max="7440" width="13.140625" style="7" bestFit="1" customWidth="1"/>
    <col min="7441" max="7441" width="13" style="7"/>
    <col min="7442" max="7442" width="29.42578125" style="7" bestFit="1" customWidth="1"/>
    <col min="7443" max="7671" width="13" style="7"/>
    <col min="7672" max="7672" width="4.5703125" style="7" customWidth="1"/>
    <col min="7673" max="7673" width="23.5703125" style="7" customWidth="1"/>
    <col min="7674" max="7674" width="30.28515625" style="7" customWidth="1"/>
    <col min="7675" max="7675" width="10.42578125" style="7" customWidth="1"/>
    <col min="7676" max="7676" width="6.7109375" style="7" bestFit="1" customWidth="1"/>
    <col min="7677" max="7677" width="6.140625" style="7" customWidth="1"/>
    <col min="7678" max="7678" width="5" style="7" customWidth="1"/>
    <col min="7679" max="7679" width="6.42578125" style="7" customWidth="1"/>
    <col min="7680" max="7682" width="5.42578125" style="7" customWidth="1"/>
    <col min="7683" max="7683" width="5.28515625" style="7" customWidth="1"/>
    <col min="7684" max="7684" width="5.42578125" style="7" customWidth="1"/>
    <col min="7685" max="7685" width="5.7109375" style="7" bestFit="1" customWidth="1"/>
    <col min="7686" max="7686" width="9.42578125" style="7" customWidth="1"/>
    <col min="7687" max="7687" width="10.140625" style="7" customWidth="1"/>
    <col min="7688" max="7688" width="9.140625" style="7" customWidth="1"/>
    <col min="7689" max="7689" width="9.5703125" style="7" customWidth="1"/>
    <col min="7690" max="7690" width="5.28515625" style="7" bestFit="1" customWidth="1"/>
    <col min="7691" max="7691" width="5.140625" style="7" customWidth="1"/>
    <col min="7692" max="7692" width="7.42578125" style="7" bestFit="1" customWidth="1"/>
    <col min="7693" max="7693" width="8.5703125" style="7" bestFit="1" customWidth="1"/>
    <col min="7694" max="7696" width="13.140625" style="7" bestFit="1" customWidth="1"/>
    <col min="7697" max="7697" width="13" style="7"/>
    <col min="7698" max="7698" width="29.42578125" style="7" bestFit="1" customWidth="1"/>
    <col min="7699" max="7927" width="13" style="7"/>
    <col min="7928" max="7928" width="4.5703125" style="7" customWidth="1"/>
    <col min="7929" max="7929" width="23.5703125" style="7" customWidth="1"/>
    <col min="7930" max="7930" width="30.28515625" style="7" customWidth="1"/>
    <col min="7931" max="7931" width="10.42578125" style="7" customWidth="1"/>
    <col min="7932" max="7932" width="6.7109375" style="7" bestFit="1" customWidth="1"/>
    <col min="7933" max="7933" width="6.140625" style="7" customWidth="1"/>
    <col min="7934" max="7934" width="5" style="7" customWidth="1"/>
    <col min="7935" max="7935" width="6.42578125" style="7" customWidth="1"/>
    <col min="7936" max="7938" width="5.42578125" style="7" customWidth="1"/>
    <col min="7939" max="7939" width="5.28515625" style="7" customWidth="1"/>
    <col min="7940" max="7940" width="5.42578125" style="7" customWidth="1"/>
    <col min="7941" max="7941" width="5.7109375" style="7" bestFit="1" customWidth="1"/>
    <col min="7942" max="7942" width="9.42578125" style="7" customWidth="1"/>
    <col min="7943" max="7943" width="10.140625" style="7" customWidth="1"/>
    <col min="7944" max="7944" width="9.140625" style="7" customWidth="1"/>
    <col min="7945" max="7945" width="9.5703125" style="7" customWidth="1"/>
    <col min="7946" max="7946" width="5.28515625" style="7" bestFit="1" customWidth="1"/>
    <col min="7947" max="7947" width="5.140625" style="7" customWidth="1"/>
    <col min="7948" max="7948" width="7.42578125" style="7" bestFit="1" customWidth="1"/>
    <col min="7949" max="7949" width="8.5703125" style="7" bestFit="1" customWidth="1"/>
    <col min="7950" max="7952" width="13.140625" style="7" bestFit="1" customWidth="1"/>
    <col min="7953" max="7953" width="13" style="7"/>
    <col min="7954" max="7954" width="29.42578125" style="7" bestFit="1" customWidth="1"/>
    <col min="7955" max="8183" width="13" style="7"/>
    <col min="8184" max="8184" width="4.5703125" style="7" customWidth="1"/>
    <col min="8185" max="8185" width="23.5703125" style="7" customWidth="1"/>
    <col min="8186" max="8186" width="30.28515625" style="7" customWidth="1"/>
    <col min="8187" max="8187" width="10.42578125" style="7" customWidth="1"/>
    <col min="8188" max="8188" width="6.7109375" style="7" bestFit="1" customWidth="1"/>
    <col min="8189" max="8189" width="6.140625" style="7" customWidth="1"/>
    <col min="8190" max="8190" width="5" style="7" customWidth="1"/>
    <col min="8191" max="8191" width="6.42578125" style="7" customWidth="1"/>
    <col min="8192" max="8194" width="5.42578125" style="7" customWidth="1"/>
    <col min="8195" max="8195" width="5.28515625" style="7" customWidth="1"/>
    <col min="8196" max="8196" width="5.42578125" style="7" customWidth="1"/>
    <col min="8197" max="8197" width="5.7109375" style="7" bestFit="1" customWidth="1"/>
    <col min="8198" max="8198" width="9.42578125" style="7" customWidth="1"/>
    <col min="8199" max="8199" width="10.140625" style="7" customWidth="1"/>
    <col min="8200" max="8200" width="9.140625" style="7" customWidth="1"/>
    <col min="8201" max="8201" width="9.5703125" style="7" customWidth="1"/>
    <col min="8202" max="8202" width="5.28515625" style="7" bestFit="1" customWidth="1"/>
    <col min="8203" max="8203" width="5.140625" style="7" customWidth="1"/>
    <col min="8204" max="8204" width="7.42578125" style="7" bestFit="1" customWidth="1"/>
    <col min="8205" max="8205" width="8.5703125" style="7" bestFit="1" customWidth="1"/>
    <col min="8206" max="8208" width="13.140625" style="7" bestFit="1" customWidth="1"/>
    <col min="8209" max="8209" width="13" style="7"/>
    <col min="8210" max="8210" width="29.42578125" style="7" bestFit="1" customWidth="1"/>
    <col min="8211" max="8439" width="13" style="7"/>
    <col min="8440" max="8440" width="4.5703125" style="7" customWidth="1"/>
    <col min="8441" max="8441" width="23.5703125" style="7" customWidth="1"/>
    <col min="8442" max="8442" width="30.28515625" style="7" customWidth="1"/>
    <col min="8443" max="8443" width="10.42578125" style="7" customWidth="1"/>
    <col min="8444" max="8444" width="6.7109375" style="7" bestFit="1" customWidth="1"/>
    <col min="8445" max="8445" width="6.140625" style="7" customWidth="1"/>
    <col min="8446" max="8446" width="5" style="7" customWidth="1"/>
    <col min="8447" max="8447" width="6.42578125" style="7" customWidth="1"/>
    <col min="8448" max="8450" width="5.42578125" style="7" customWidth="1"/>
    <col min="8451" max="8451" width="5.28515625" style="7" customWidth="1"/>
    <col min="8452" max="8452" width="5.42578125" style="7" customWidth="1"/>
    <col min="8453" max="8453" width="5.7109375" style="7" bestFit="1" customWidth="1"/>
    <col min="8454" max="8454" width="9.42578125" style="7" customWidth="1"/>
    <col min="8455" max="8455" width="10.140625" style="7" customWidth="1"/>
    <col min="8456" max="8456" width="9.140625" style="7" customWidth="1"/>
    <col min="8457" max="8457" width="9.5703125" style="7" customWidth="1"/>
    <col min="8458" max="8458" width="5.28515625" style="7" bestFit="1" customWidth="1"/>
    <col min="8459" max="8459" width="5.140625" style="7" customWidth="1"/>
    <col min="8460" max="8460" width="7.42578125" style="7" bestFit="1" customWidth="1"/>
    <col min="8461" max="8461" width="8.5703125" style="7" bestFit="1" customWidth="1"/>
    <col min="8462" max="8464" width="13.140625" style="7" bestFit="1" customWidth="1"/>
    <col min="8465" max="8465" width="13" style="7"/>
    <col min="8466" max="8466" width="29.42578125" style="7" bestFit="1" customWidth="1"/>
    <col min="8467" max="8695" width="13" style="7"/>
    <col min="8696" max="8696" width="4.5703125" style="7" customWidth="1"/>
    <col min="8697" max="8697" width="23.5703125" style="7" customWidth="1"/>
    <col min="8698" max="8698" width="30.28515625" style="7" customWidth="1"/>
    <col min="8699" max="8699" width="10.42578125" style="7" customWidth="1"/>
    <col min="8700" max="8700" width="6.7109375" style="7" bestFit="1" customWidth="1"/>
    <col min="8701" max="8701" width="6.140625" style="7" customWidth="1"/>
    <col min="8702" max="8702" width="5" style="7" customWidth="1"/>
    <col min="8703" max="8703" width="6.42578125" style="7" customWidth="1"/>
    <col min="8704" max="8706" width="5.42578125" style="7" customWidth="1"/>
    <col min="8707" max="8707" width="5.28515625" style="7" customWidth="1"/>
    <col min="8708" max="8708" width="5.42578125" style="7" customWidth="1"/>
    <col min="8709" max="8709" width="5.7109375" style="7" bestFit="1" customWidth="1"/>
    <col min="8710" max="8710" width="9.42578125" style="7" customWidth="1"/>
    <col min="8711" max="8711" width="10.140625" style="7" customWidth="1"/>
    <col min="8712" max="8712" width="9.140625" style="7" customWidth="1"/>
    <col min="8713" max="8713" width="9.5703125" style="7" customWidth="1"/>
    <col min="8714" max="8714" width="5.28515625" style="7" bestFit="1" customWidth="1"/>
    <col min="8715" max="8715" width="5.140625" style="7" customWidth="1"/>
    <col min="8716" max="8716" width="7.42578125" style="7" bestFit="1" customWidth="1"/>
    <col min="8717" max="8717" width="8.5703125" style="7" bestFit="1" customWidth="1"/>
    <col min="8718" max="8720" width="13.140625" style="7" bestFit="1" customWidth="1"/>
    <col min="8721" max="8721" width="13" style="7"/>
    <col min="8722" max="8722" width="29.42578125" style="7" bestFit="1" customWidth="1"/>
    <col min="8723" max="8951" width="13" style="7"/>
    <col min="8952" max="8952" width="4.5703125" style="7" customWidth="1"/>
    <col min="8953" max="8953" width="23.5703125" style="7" customWidth="1"/>
    <col min="8954" max="8954" width="30.28515625" style="7" customWidth="1"/>
    <col min="8955" max="8955" width="10.42578125" style="7" customWidth="1"/>
    <col min="8956" max="8956" width="6.7109375" style="7" bestFit="1" customWidth="1"/>
    <col min="8957" max="8957" width="6.140625" style="7" customWidth="1"/>
    <col min="8958" max="8958" width="5" style="7" customWidth="1"/>
    <col min="8959" max="8959" width="6.42578125" style="7" customWidth="1"/>
    <col min="8960" max="8962" width="5.42578125" style="7" customWidth="1"/>
    <col min="8963" max="8963" width="5.28515625" style="7" customWidth="1"/>
    <col min="8964" max="8964" width="5.42578125" style="7" customWidth="1"/>
    <col min="8965" max="8965" width="5.7109375" style="7" bestFit="1" customWidth="1"/>
    <col min="8966" max="8966" width="9.42578125" style="7" customWidth="1"/>
    <col min="8967" max="8967" width="10.140625" style="7" customWidth="1"/>
    <col min="8968" max="8968" width="9.140625" style="7" customWidth="1"/>
    <col min="8969" max="8969" width="9.5703125" style="7" customWidth="1"/>
    <col min="8970" max="8970" width="5.28515625" style="7" bestFit="1" customWidth="1"/>
    <col min="8971" max="8971" width="5.140625" style="7" customWidth="1"/>
    <col min="8972" max="8972" width="7.42578125" style="7" bestFit="1" customWidth="1"/>
    <col min="8973" max="8973" width="8.5703125" style="7" bestFit="1" customWidth="1"/>
    <col min="8974" max="8976" width="13.140625" style="7" bestFit="1" customWidth="1"/>
    <col min="8977" max="8977" width="13" style="7"/>
    <col min="8978" max="8978" width="29.42578125" style="7" bestFit="1" customWidth="1"/>
    <col min="8979" max="9207" width="13" style="7"/>
    <col min="9208" max="9208" width="4.5703125" style="7" customWidth="1"/>
    <col min="9209" max="9209" width="23.5703125" style="7" customWidth="1"/>
    <col min="9210" max="9210" width="30.28515625" style="7" customWidth="1"/>
    <col min="9211" max="9211" width="10.42578125" style="7" customWidth="1"/>
    <col min="9212" max="9212" width="6.7109375" style="7" bestFit="1" customWidth="1"/>
    <col min="9213" max="9213" width="6.140625" style="7" customWidth="1"/>
    <col min="9214" max="9214" width="5" style="7" customWidth="1"/>
    <col min="9215" max="9215" width="6.42578125" style="7" customWidth="1"/>
    <col min="9216" max="9218" width="5.42578125" style="7" customWidth="1"/>
    <col min="9219" max="9219" width="5.28515625" style="7" customWidth="1"/>
    <col min="9220" max="9220" width="5.42578125" style="7" customWidth="1"/>
    <col min="9221" max="9221" width="5.7109375" style="7" bestFit="1" customWidth="1"/>
    <col min="9222" max="9222" width="9.42578125" style="7" customWidth="1"/>
    <col min="9223" max="9223" width="10.140625" style="7" customWidth="1"/>
    <col min="9224" max="9224" width="9.140625" style="7" customWidth="1"/>
    <col min="9225" max="9225" width="9.5703125" style="7" customWidth="1"/>
    <col min="9226" max="9226" width="5.28515625" style="7" bestFit="1" customWidth="1"/>
    <col min="9227" max="9227" width="5.140625" style="7" customWidth="1"/>
    <col min="9228" max="9228" width="7.42578125" style="7" bestFit="1" customWidth="1"/>
    <col min="9229" max="9229" width="8.5703125" style="7" bestFit="1" customWidth="1"/>
    <col min="9230" max="9232" width="13.140625" style="7" bestFit="1" customWidth="1"/>
    <col min="9233" max="9233" width="13" style="7"/>
    <col min="9234" max="9234" width="29.42578125" style="7" bestFit="1" customWidth="1"/>
    <col min="9235" max="9463" width="13" style="7"/>
    <col min="9464" max="9464" width="4.5703125" style="7" customWidth="1"/>
    <col min="9465" max="9465" width="23.5703125" style="7" customWidth="1"/>
    <col min="9466" max="9466" width="30.28515625" style="7" customWidth="1"/>
    <col min="9467" max="9467" width="10.42578125" style="7" customWidth="1"/>
    <col min="9468" max="9468" width="6.7109375" style="7" bestFit="1" customWidth="1"/>
    <col min="9469" max="9469" width="6.140625" style="7" customWidth="1"/>
    <col min="9470" max="9470" width="5" style="7" customWidth="1"/>
    <col min="9471" max="9471" width="6.42578125" style="7" customWidth="1"/>
    <col min="9472" max="9474" width="5.42578125" style="7" customWidth="1"/>
    <col min="9475" max="9475" width="5.28515625" style="7" customWidth="1"/>
    <col min="9476" max="9476" width="5.42578125" style="7" customWidth="1"/>
    <col min="9477" max="9477" width="5.7109375" style="7" bestFit="1" customWidth="1"/>
    <col min="9478" max="9478" width="9.42578125" style="7" customWidth="1"/>
    <col min="9479" max="9479" width="10.140625" style="7" customWidth="1"/>
    <col min="9480" max="9480" width="9.140625" style="7" customWidth="1"/>
    <col min="9481" max="9481" width="9.5703125" style="7" customWidth="1"/>
    <col min="9482" max="9482" width="5.28515625" style="7" bestFit="1" customWidth="1"/>
    <col min="9483" max="9483" width="5.140625" style="7" customWidth="1"/>
    <col min="9484" max="9484" width="7.42578125" style="7" bestFit="1" customWidth="1"/>
    <col min="9485" max="9485" width="8.5703125" style="7" bestFit="1" customWidth="1"/>
    <col min="9486" max="9488" width="13.140625" style="7" bestFit="1" customWidth="1"/>
    <col min="9489" max="9489" width="13" style="7"/>
    <col min="9490" max="9490" width="29.42578125" style="7" bestFit="1" customWidth="1"/>
    <col min="9491" max="9719" width="13" style="7"/>
    <col min="9720" max="9720" width="4.5703125" style="7" customWidth="1"/>
    <col min="9721" max="9721" width="23.5703125" style="7" customWidth="1"/>
    <col min="9722" max="9722" width="30.28515625" style="7" customWidth="1"/>
    <col min="9723" max="9723" width="10.42578125" style="7" customWidth="1"/>
    <col min="9724" max="9724" width="6.7109375" style="7" bestFit="1" customWidth="1"/>
    <col min="9725" max="9725" width="6.140625" style="7" customWidth="1"/>
    <col min="9726" max="9726" width="5" style="7" customWidth="1"/>
    <col min="9727" max="9727" width="6.42578125" style="7" customWidth="1"/>
    <col min="9728" max="9730" width="5.42578125" style="7" customWidth="1"/>
    <col min="9731" max="9731" width="5.28515625" style="7" customWidth="1"/>
    <col min="9732" max="9732" width="5.42578125" style="7" customWidth="1"/>
    <col min="9733" max="9733" width="5.7109375" style="7" bestFit="1" customWidth="1"/>
    <col min="9734" max="9734" width="9.42578125" style="7" customWidth="1"/>
    <col min="9735" max="9735" width="10.140625" style="7" customWidth="1"/>
    <col min="9736" max="9736" width="9.140625" style="7" customWidth="1"/>
    <col min="9737" max="9737" width="9.5703125" style="7" customWidth="1"/>
    <col min="9738" max="9738" width="5.28515625" style="7" bestFit="1" customWidth="1"/>
    <col min="9739" max="9739" width="5.140625" style="7" customWidth="1"/>
    <col min="9740" max="9740" width="7.42578125" style="7" bestFit="1" customWidth="1"/>
    <col min="9741" max="9741" width="8.5703125" style="7" bestFit="1" customWidth="1"/>
    <col min="9742" max="9744" width="13.140625" style="7" bestFit="1" customWidth="1"/>
    <col min="9745" max="9745" width="13" style="7"/>
    <col min="9746" max="9746" width="29.42578125" style="7" bestFit="1" customWidth="1"/>
    <col min="9747" max="9975" width="13" style="7"/>
    <col min="9976" max="9976" width="4.5703125" style="7" customWidth="1"/>
    <col min="9977" max="9977" width="23.5703125" style="7" customWidth="1"/>
    <col min="9978" max="9978" width="30.28515625" style="7" customWidth="1"/>
    <col min="9979" max="9979" width="10.42578125" style="7" customWidth="1"/>
    <col min="9980" max="9980" width="6.7109375" style="7" bestFit="1" customWidth="1"/>
    <col min="9981" max="9981" width="6.140625" style="7" customWidth="1"/>
    <col min="9982" max="9982" width="5" style="7" customWidth="1"/>
    <col min="9983" max="9983" width="6.42578125" style="7" customWidth="1"/>
    <col min="9984" max="9986" width="5.42578125" style="7" customWidth="1"/>
    <col min="9987" max="9987" width="5.28515625" style="7" customWidth="1"/>
    <col min="9988" max="9988" width="5.42578125" style="7" customWidth="1"/>
    <col min="9989" max="9989" width="5.7109375" style="7" bestFit="1" customWidth="1"/>
    <col min="9990" max="9990" width="9.42578125" style="7" customWidth="1"/>
    <col min="9991" max="9991" width="10.140625" style="7" customWidth="1"/>
    <col min="9992" max="9992" width="9.140625" style="7" customWidth="1"/>
    <col min="9993" max="9993" width="9.5703125" style="7" customWidth="1"/>
    <col min="9994" max="9994" width="5.28515625" style="7" bestFit="1" customWidth="1"/>
    <col min="9995" max="9995" width="5.140625" style="7" customWidth="1"/>
    <col min="9996" max="9996" width="7.42578125" style="7" bestFit="1" customWidth="1"/>
    <col min="9997" max="9997" width="8.5703125" style="7" bestFit="1" customWidth="1"/>
    <col min="9998" max="10000" width="13.140625" style="7" bestFit="1" customWidth="1"/>
    <col min="10001" max="10001" width="13" style="7"/>
    <col min="10002" max="10002" width="29.42578125" style="7" bestFit="1" customWidth="1"/>
    <col min="10003" max="10231" width="13" style="7"/>
    <col min="10232" max="10232" width="4.5703125" style="7" customWidth="1"/>
    <col min="10233" max="10233" width="23.5703125" style="7" customWidth="1"/>
    <col min="10234" max="10234" width="30.28515625" style="7" customWidth="1"/>
    <col min="10235" max="10235" width="10.42578125" style="7" customWidth="1"/>
    <col min="10236" max="10236" width="6.7109375" style="7" bestFit="1" customWidth="1"/>
    <col min="10237" max="10237" width="6.140625" style="7" customWidth="1"/>
    <col min="10238" max="10238" width="5" style="7" customWidth="1"/>
    <col min="10239" max="10239" width="6.42578125" style="7" customWidth="1"/>
    <col min="10240" max="10242" width="5.42578125" style="7" customWidth="1"/>
    <col min="10243" max="10243" width="5.28515625" style="7" customWidth="1"/>
    <col min="10244" max="10244" width="5.42578125" style="7" customWidth="1"/>
    <col min="10245" max="10245" width="5.7109375" style="7" bestFit="1" customWidth="1"/>
    <col min="10246" max="10246" width="9.42578125" style="7" customWidth="1"/>
    <col min="10247" max="10247" width="10.140625" style="7" customWidth="1"/>
    <col min="10248" max="10248" width="9.140625" style="7" customWidth="1"/>
    <col min="10249" max="10249" width="9.5703125" style="7" customWidth="1"/>
    <col min="10250" max="10250" width="5.28515625" style="7" bestFit="1" customWidth="1"/>
    <col min="10251" max="10251" width="5.140625" style="7" customWidth="1"/>
    <col min="10252" max="10252" width="7.42578125" style="7" bestFit="1" customWidth="1"/>
    <col min="10253" max="10253" width="8.5703125" style="7" bestFit="1" customWidth="1"/>
    <col min="10254" max="10256" width="13.140625" style="7" bestFit="1" customWidth="1"/>
    <col min="10257" max="10257" width="13" style="7"/>
    <col min="10258" max="10258" width="29.42578125" style="7" bestFit="1" customWidth="1"/>
    <col min="10259" max="10487" width="13" style="7"/>
    <col min="10488" max="10488" width="4.5703125" style="7" customWidth="1"/>
    <col min="10489" max="10489" width="23.5703125" style="7" customWidth="1"/>
    <col min="10490" max="10490" width="30.28515625" style="7" customWidth="1"/>
    <col min="10491" max="10491" width="10.42578125" style="7" customWidth="1"/>
    <col min="10492" max="10492" width="6.7109375" style="7" bestFit="1" customWidth="1"/>
    <col min="10493" max="10493" width="6.140625" style="7" customWidth="1"/>
    <col min="10494" max="10494" width="5" style="7" customWidth="1"/>
    <col min="10495" max="10495" width="6.42578125" style="7" customWidth="1"/>
    <col min="10496" max="10498" width="5.42578125" style="7" customWidth="1"/>
    <col min="10499" max="10499" width="5.28515625" style="7" customWidth="1"/>
    <col min="10500" max="10500" width="5.42578125" style="7" customWidth="1"/>
    <col min="10501" max="10501" width="5.7109375" style="7" bestFit="1" customWidth="1"/>
    <col min="10502" max="10502" width="9.42578125" style="7" customWidth="1"/>
    <col min="10503" max="10503" width="10.140625" style="7" customWidth="1"/>
    <col min="10504" max="10504" width="9.140625" style="7" customWidth="1"/>
    <col min="10505" max="10505" width="9.5703125" style="7" customWidth="1"/>
    <col min="10506" max="10506" width="5.28515625" style="7" bestFit="1" customWidth="1"/>
    <col min="10507" max="10507" width="5.140625" style="7" customWidth="1"/>
    <col min="10508" max="10508" width="7.42578125" style="7" bestFit="1" customWidth="1"/>
    <col min="10509" max="10509" width="8.5703125" style="7" bestFit="1" customWidth="1"/>
    <col min="10510" max="10512" width="13.140625" style="7" bestFit="1" customWidth="1"/>
    <col min="10513" max="10513" width="13" style="7"/>
    <col min="10514" max="10514" width="29.42578125" style="7" bestFit="1" customWidth="1"/>
    <col min="10515" max="10743" width="13" style="7"/>
    <col min="10744" max="10744" width="4.5703125" style="7" customWidth="1"/>
    <col min="10745" max="10745" width="23.5703125" style="7" customWidth="1"/>
    <col min="10746" max="10746" width="30.28515625" style="7" customWidth="1"/>
    <col min="10747" max="10747" width="10.42578125" style="7" customWidth="1"/>
    <col min="10748" max="10748" width="6.7109375" style="7" bestFit="1" customWidth="1"/>
    <col min="10749" max="10749" width="6.140625" style="7" customWidth="1"/>
    <col min="10750" max="10750" width="5" style="7" customWidth="1"/>
    <col min="10751" max="10751" width="6.42578125" style="7" customWidth="1"/>
    <col min="10752" max="10754" width="5.42578125" style="7" customWidth="1"/>
    <col min="10755" max="10755" width="5.28515625" style="7" customWidth="1"/>
    <col min="10756" max="10756" width="5.42578125" style="7" customWidth="1"/>
    <col min="10757" max="10757" width="5.7109375" style="7" bestFit="1" customWidth="1"/>
    <col min="10758" max="10758" width="9.42578125" style="7" customWidth="1"/>
    <col min="10759" max="10759" width="10.140625" style="7" customWidth="1"/>
    <col min="10760" max="10760" width="9.140625" style="7" customWidth="1"/>
    <col min="10761" max="10761" width="9.5703125" style="7" customWidth="1"/>
    <col min="10762" max="10762" width="5.28515625" style="7" bestFit="1" customWidth="1"/>
    <col min="10763" max="10763" width="5.140625" style="7" customWidth="1"/>
    <col min="10764" max="10764" width="7.42578125" style="7" bestFit="1" customWidth="1"/>
    <col min="10765" max="10765" width="8.5703125" style="7" bestFit="1" customWidth="1"/>
    <col min="10766" max="10768" width="13.140625" style="7" bestFit="1" customWidth="1"/>
    <col min="10769" max="10769" width="13" style="7"/>
    <col min="10770" max="10770" width="29.42578125" style="7" bestFit="1" customWidth="1"/>
    <col min="10771" max="10999" width="13" style="7"/>
    <col min="11000" max="11000" width="4.5703125" style="7" customWidth="1"/>
    <col min="11001" max="11001" width="23.5703125" style="7" customWidth="1"/>
    <col min="11002" max="11002" width="30.28515625" style="7" customWidth="1"/>
    <col min="11003" max="11003" width="10.42578125" style="7" customWidth="1"/>
    <col min="11004" max="11004" width="6.7109375" style="7" bestFit="1" customWidth="1"/>
    <col min="11005" max="11005" width="6.140625" style="7" customWidth="1"/>
    <col min="11006" max="11006" width="5" style="7" customWidth="1"/>
    <col min="11007" max="11007" width="6.42578125" style="7" customWidth="1"/>
    <col min="11008" max="11010" width="5.42578125" style="7" customWidth="1"/>
    <col min="11011" max="11011" width="5.28515625" style="7" customWidth="1"/>
    <col min="11012" max="11012" width="5.42578125" style="7" customWidth="1"/>
    <col min="11013" max="11013" width="5.7109375" style="7" bestFit="1" customWidth="1"/>
    <col min="11014" max="11014" width="9.42578125" style="7" customWidth="1"/>
    <col min="11015" max="11015" width="10.140625" style="7" customWidth="1"/>
    <col min="11016" max="11016" width="9.140625" style="7" customWidth="1"/>
    <col min="11017" max="11017" width="9.5703125" style="7" customWidth="1"/>
    <col min="11018" max="11018" width="5.28515625" style="7" bestFit="1" customWidth="1"/>
    <col min="11019" max="11019" width="5.140625" style="7" customWidth="1"/>
    <col min="11020" max="11020" width="7.42578125" style="7" bestFit="1" customWidth="1"/>
    <col min="11021" max="11021" width="8.5703125" style="7" bestFit="1" customWidth="1"/>
    <col min="11022" max="11024" width="13.140625" style="7" bestFit="1" customWidth="1"/>
    <col min="11025" max="11025" width="13" style="7"/>
    <col min="11026" max="11026" width="29.42578125" style="7" bestFit="1" customWidth="1"/>
    <col min="11027" max="11255" width="13" style="7"/>
    <col min="11256" max="11256" width="4.5703125" style="7" customWidth="1"/>
    <col min="11257" max="11257" width="23.5703125" style="7" customWidth="1"/>
    <col min="11258" max="11258" width="30.28515625" style="7" customWidth="1"/>
    <col min="11259" max="11259" width="10.42578125" style="7" customWidth="1"/>
    <col min="11260" max="11260" width="6.7109375" style="7" bestFit="1" customWidth="1"/>
    <col min="11261" max="11261" width="6.140625" style="7" customWidth="1"/>
    <col min="11262" max="11262" width="5" style="7" customWidth="1"/>
    <col min="11263" max="11263" width="6.42578125" style="7" customWidth="1"/>
    <col min="11264" max="11266" width="5.42578125" style="7" customWidth="1"/>
    <col min="11267" max="11267" width="5.28515625" style="7" customWidth="1"/>
    <col min="11268" max="11268" width="5.42578125" style="7" customWidth="1"/>
    <col min="11269" max="11269" width="5.7109375" style="7" bestFit="1" customWidth="1"/>
    <col min="11270" max="11270" width="9.42578125" style="7" customWidth="1"/>
    <col min="11271" max="11271" width="10.140625" style="7" customWidth="1"/>
    <col min="11272" max="11272" width="9.140625" style="7" customWidth="1"/>
    <col min="11273" max="11273" width="9.5703125" style="7" customWidth="1"/>
    <col min="11274" max="11274" width="5.28515625" style="7" bestFit="1" customWidth="1"/>
    <col min="11275" max="11275" width="5.140625" style="7" customWidth="1"/>
    <col min="11276" max="11276" width="7.42578125" style="7" bestFit="1" customWidth="1"/>
    <col min="11277" max="11277" width="8.5703125" style="7" bestFit="1" customWidth="1"/>
    <col min="11278" max="11280" width="13.140625" style="7" bestFit="1" customWidth="1"/>
    <col min="11281" max="11281" width="13" style="7"/>
    <col min="11282" max="11282" width="29.42578125" style="7" bestFit="1" customWidth="1"/>
    <col min="11283" max="11511" width="13" style="7"/>
    <col min="11512" max="11512" width="4.5703125" style="7" customWidth="1"/>
    <col min="11513" max="11513" width="23.5703125" style="7" customWidth="1"/>
    <col min="11514" max="11514" width="30.28515625" style="7" customWidth="1"/>
    <col min="11515" max="11515" width="10.42578125" style="7" customWidth="1"/>
    <col min="11516" max="11516" width="6.7109375" style="7" bestFit="1" customWidth="1"/>
    <col min="11517" max="11517" width="6.140625" style="7" customWidth="1"/>
    <col min="11518" max="11518" width="5" style="7" customWidth="1"/>
    <col min="11519" max="11519" width="6.42578125" style="7" customWidth="1"/>
    <col min="11520" max="11522" width="5.42578125" style="7" customWidth="1"/>
    <col min="11523" max="11523" width="5.28515625" style="7" customWidth="1"/>
    <col min="11524" max="11524" width="5.42578125" style="7" customWidth="1"/>
    <col min="11525" max="11525" width="5.7109375" style="7" bestFit="1" customWidth="1"/>
    <col min="11526" max="11526" width="9.42578125" style="7" customWidth="1"/>
    <col min="11527" max="11527" width="10.140625" style="7" customWidth="1"/>
    <col min="11528" max="11528" width="9.140625" style="7" customWidth="1"/>
    <col min="11529" max="11529" width="9.5703125" style="7" customWidth="1"/>
    <col min="11530" max="11530" width="5.28515625" style="7" bestFit="1" customWidth="1"/>
    <col min="11531" max="11531" width="5.140625" style="7" customWidth="1"/>
    <col min="11532" max="11532" width="7.42578125" style="7" bestFit="1" customWidth="1"/>
    <col min="11533" max="11533" width="8.5703125" style="7" bestFit="1" customWidth="1"/>
    <col min="11534" max="11536" width="13.140625" style="7" bestFit="1" customWidth="1"/>
    <col min="11537" max="11537" width="13" style="7"/>
    <col min="11538" max="11538" width="29.42578125" style="7" bestFit="1" customWidth="1"/>
    <col min="11539" max="11767" width="13" style="7"/>
    <col min="11768" max="11768" width="4.5703125" style="7" customWidth="1"/>
    <col min="11769" max="11769" width="23.5703125" style="7" customWidth="1"/>
    <col min="11770" max="11770" width="30.28515625" style="7" customWidth="1"/>
    <col min="11771" max="11771" width="10.42578125" style="7" customWidth="1"/>
    <col min="11772" max="11772" width="6.7109375" style="7" bestFit="1" customWidth="1"/>
    <col min="11773" max="11773" width="6.140625" style="7" customWidth="1"/>
    <col min="11774" max="11774" width="5" style="7" customWidth="1"/>
    <col min="11775" max="11775" width="6.42578125" style="7" customWidth="1"/>
    <col min="11776" max="11778" width="5.42578125" style="7" customWidth="1"/>
    <col min="11779" max="11779" width="5.28515625" style="7" customWidth="1"/>
    <col min="11780" max="11780" width="5.42578125" style="7" customWidth="1"/>
    <col min="11781" max="11781" width="5.7109375" style="7" bestFit="1" customWidth="1"/>
    <col min="11782" max="11782" width="9.42578125" style="7" customWidth="1"/>
    <col min="11783" max="11783" width="10.140625" style="7" customWidth="1"/>
    <col min="11784" max="11784" width="9.140625" style="7" customWidth="1"/>
    <col min="11785" max="11785" width="9.5703125" style="7" customWidth="1"/>
    <col min="11786" max="11786" width="5.28515625" style="7" bestFit="1" customWidth="1"/>
    <col min="11787" max="11787" width="5.140625" style="7" customWidth="1"/>
    <col min="11788" max="11788" width="7.42578125" style="7" bestFit="1" customWidth="1"/>
    <col min="11789" max="11789" width="8.5703125" style="7" bestFit="1" customWidth="1"/>
    <col min="11790" max="11792" width="13.140625" style="7" bestFit="1" customWidth="1"/>
    <col min="11793" max="11793" width="13" style="7"/>
    <col min="11794" max="11794" width="29.42578125" style="7" bestFit="1" customWidth="1"/>
    <col min="11795" max="12023" width="13" style="7"/>
    <col min="12024" max="12024" width="4.5703125" style="7" customWidth="1"/>
    <col min="12025" max="12025" width="23.5703125" style="7" customWidth="1"/>
    <col min="12026" max="12026" width="30.28515625" style="7" customWidth="1"/>
    <col min="12027" max="12027" width="10.42578125" style="7" customWidth="1"/>
    <col min="12028" max="12028" width="6.7109375" style="7" bestFit="1" customWidth="1"/>
    <col min="12029" max="12029" width="6.140625" style="7" customWidth="1"/>
    <col min="12030" max="12030" width="5" style="7" customWidth="1"/>
    <col min="12031" max="12031" width="6.42578125" style="7" customWidth="1"/>
    <col min="12032" max="12034" width="5.42578125" style="7" customWidth="1"/>
    <col min="12035" max="12035" width="5.28515625" style="7" customWidth="1"/>
    <col min="12036" max="12036" width="5.42578125" style="7" customWidth="1"/>
    <col min="12037" max="12037" width="5.7109375" style="7" bestFit="1" customWidth="1"/>
    <col min="12038" max="12038" width="9.42578125" style="7" customWidth="1"/>
    <col min="12039" max="12039" width="10.140625" style="7" customWidth="1"/>
    <col min="12040" max="12040" width="9.140625" style="7" customWidth="1"/>
    <col min="12041" max="12041" width="9.5703125" style="7" customWidth="1"/>
    <col min="12042" max="12042" width="5.28515625" style="7" bestFit="1" customWidth="1"/>
    <col min="12043" max="12043" width="5.140625" style="7" customWidth="1"/>
    <col min="12044" max="12044" width="7.42578125" style="7" bestFit="1" customWidth="1"/>
    <col min="12045" max="12045" width="8.5703125" style="7" bestFit="1" customWidth="1"/>
    <col min="12046" max="12048" width="13.140625" style="7" bestFit="1" customWidth="1"/>
    <col min="12049" max="12049" width="13" style="7"/>
    <col min="12050" max="12050" width="29.42578125" style="7" bestFit="1" customWidth="1"/>
    <col min="12051" max="12279" width="13" style="7"/>
    <col min="12280" max="12280" width="4.5703125" style="7" customWidth="1"/>
    <col min="12281" max="12281" width="23.5703125" style="7" customWidth="1"/>
    <col min="12282" max="12282" width="30.28515625" style="7" customWidth="1"/>
    <col min="12283" max="12283" width="10.42578125" style="7" customWidth="1"/>
    <col min="12284" max="12284" width="6.7109375" style="7" bestFit="1" customWidth="1"/>
    <col min="12285" max="12285" width="6.140625" style="7" customWidth="1"/>
    <col min="12286" max="12286" width="5" style="7" customWidth="1"/>
    <col min="12287" max="12287" width="6.42578125" style="7" customWidth="1"/>
    <col min="12288" max="12290" width="5.42578125" style="7" customWidth="1"/>
    <col min="12291" max="12291" width="5.28515625" style="7" customWidth="1"/>
    <col min="12292" max="12292" width="5.42578125" style="7" customWidth="1"/>
    <col min="12293" max="12293" width="5.7109375" style="7" bestFit="1" customWidth="1"/>
    <col min="12294" max="12294" width="9.42578125" style="7" customWidth="1"/>
    <col min="12295" max="12295" width="10.140625" style="7" customWidth="1"/>
    <col min="12296" max="12296" width="9.140625" style="7" customWidth="1"/>
    <col min="12297" max="12297" width="9.5703125" style="7" customWidth="1"/>
    <col min="12298" max="12298" width="5.28515625" style="7" bestFit="1" customWidth="1"/>
    <col min="12299" max="12299" width="5.140625" style="7" customWidth="1"/>
    <col min="12300" max="12300" width="7.42578125" style="7" bestFit="1" customWidth="1"/>
    <col min="12301" max="12301" width="8.5703125" style="7" bestFit="1" customWidth="1"/>
    <col min="12302" max="12304" width="13.140625" style="7" bestFit="1" customWidth="1"/>
    <col min="12305" max="12305" width="13" style="7"/>
    <col min="12306" max="12306" width="29.42578125" style="7" bestFit="1" customWidth="1"/>
    <col min="12307" max="12535" width="13" style="7"/>
    <col min="12536" max="12536" width="4.5703125" style="7" customWidth="1"/>
    <col min="12537" max="12537" width="23.5703125" style="7" customWidth="1"/>
    <col min="12538" max="12538" width="30.28515625" style="7" customWidth="1"/>
    <col min="12539" max="12539" width="10.42578125" style="7" customWidth="1"/>
    <col min="12540" max="12540" width="6.7109375" style="7" bestFit="1" customWidth="1"/>
    <col min="12541" max="12541" width="6.140625" style="7" customWidth="1"/>
    <col min="12542" max="12542" width="5" style="7" customWidth="1"/>
    <col min="12543" max="12543" width="6.42578125" style="7" customWidth="1"/>
    <col min="12544" max="12546" width="5.42578125" style="7" customWidth="1"/>
    <col min="12547" max="12547" width="5.28515625" style="7" customWidth="1"/>
    <col min="12548" max="12548" width="5.42578125" style="7" customWidth="1"/>
    <col min="12549" max="12549" width="5.7109375" style="7" bestFit="1" customWidth="1"/>
    <col min="12550" max="12550" width="9.42578125" style="7" customWidth="1"/>
    <col min="12551" max="12551" width="10.140625" style="7" customWidth="1"/>
    <col min="12552" max="12552" width="9.140625" style="7" customWidth="1"/>
    <col min="12553" max="12553" width="9.5703125" style="7" customWidth="1"/>
    <col min="12554" max="12554" width="5.28515625" style="7" bestFit="1" customWidth="1"/>
    <col min="12555" max="12555" width="5.140625" style="7" customWidth="1"/>
    <col min="12556" max="12556" width="7.42578125" style="7" bestFit="1" customWidth="1"/>
    <col min="12557" max="12557" width="8.5703125" style="7" bestFit="1" customWidth="1"/>
    <col min="12558" max="12560" width="13.140625" style="7" bestFit="1" customWidth="1"/>
    <col min="12561" max="12561" width="13" style="7"/>
    <col min="12562" max="12562" width="29.42578125" style="7" bestFit="1" customWidth="1"/>
    <col min="12563" max="12791" width="13" style="7"/>
    <col min="12792" max="12792" width="4.5703125" style="7" customWidth="1"/>
    <col min="12793" max="12793" width="23.5703125" style="7" customWidth="1"/>
    <col min="12794" max="12794" width="30.28515625" style="7" customWidth="1"/>
    <col min="12795" max="12795" width="10.42578125" style="7" customWidth="1"/>
    <col min="12796" max="12796" width="6.7109375" style="7" bestFit="1" customWidth="1"/>
    <col min="12797" max="12797" width="6.140625" style="7" customWidth="1"/>
    <col min="12798" max="12798" width="5" style="7" customWidth="1"/>
    <col min="12799" max="12799" width="6.42578125" style="7" customWidth="1"/>
    <col min="12800" max="12802" width="5.42578125" style="7" customWidth="1"/>
    <col min="12803" max="12803" width="5.28515625" style="7" customWidth="1"/>
    <col min="12804" max="12804" width="5.42578125" style="7" customWidth="1"/>
    <col min="12805" max="12805" width="5.7109375" style="7" bestFit="1" customWidth="1"/>
    <col min="12806" max="12806" width="9.42578125" style="7" customWidth="1"/>
    <col min="12807" max="12807" width="10.140625" style="7" customWidth="1"/>
    <col min="12808" max="12808" width="9.140625" style="7" customWidth="1"/>
    <col min="12809" max="12809" width="9.5703125" style="7" customWidth="1"/>
    <col min="12810" max="12810" width="5.28515625" style="7" bestFit="1" customWidth="1"/>
    <col min="12811" max="12811" width="5.140625" style="7" customWidth="1"/>
    <col min="12812" max="12812" width="7.42578125" style="7" bestFit="1" customWidth="1"/>
    <col min="12813" max="12813" width="8.5703125" style="7" bestFit="1" customWidth="1"/>
    <col min="12814" max="12816" width="13.140625" style="7" bestFit="1" customWidth="1"/>
    <col min="12817" max="12817" width="13" style="7"/>
    <col min="12818" max="12818" width="29.42578125" style="7" bestFit="1" customWidth="1"/>
    <col min="12819" max="13047" width="13" style="7"/>
    <col min="13048" max="13048" width="4.5703125" style="7" customWidth="1"/>
    <col min="13049" max="13049" width="23.5703125" style="7" customWidth="1"/>
    <col min="13050" max="13050" width="30.28515625" style="7" customWidth="1"/>
    <col min="13051" max="13051" width="10.42578125" style="7" customWidth="1"/>
    <col min="13052" max="13052" width="6.7109375" style="7" bestFit="1" customWidth="1"/>
    <col min="13053" max="13053" width="6.140625" style="7" customWidth="1"/>
    <col min="13054" max="13054" width="5" style="7" customWidth="1"/>
    <col min="13055" max="13055" width="6.42578125" style="7" customWidth="1"/>
    <col min="13056" max="13058" width="5.42578125" style="7" customWidth="1"/>
    <col min="13059" max="13059" width="5.28515625" style="7" customWidth="1"/>
    <col min="13060" max="13060" width="5.42578125" style="7" customWidth="1"/>
    <col min="13061" max="13061" width="5.7109375" style="7" bestFit="1" customWidth="1"/>
    <col min="13062" max="13062" width="9.42578125" style="7" customWidth="1"/>
    <col min="13063" max="13063" width="10.140625" style="7" customWidth="1"/>
    <col min="13064" max="13064" width="9.140625" style="7" customWidth="1"/>
    <col min="13065" max="13065" width="9.5703125" style="7" customWidth="1"/>
    <col min="13066" max="13066" width="5.28515625" style="7" bestFit="1" customWidth="1"/>
    <col min="13067" max="13067" width="5.140625" style="7" customWidth="1"/>
    <col min="13068" max="13068" width="7.42578125" style="7" bestFit="1" customWidth="1"/>
    <col min="13069" max="13069" width="8.5703125" style="7" bestFit="1" customWidth="1"/>
    <col min="13070" max="13072" width="13.140625" style="7" bestFit="1" customWidth="1"/>
    <col min="13073" max="13073" width="13" style="7"/>
    <col min="13074" max="13074" width="29.42578125" style="7" bestFit="1" customWidth="1"/>
    <col min="13075" max="13303" width="13" style="7"/>
    <col min="13304" max="13304" width="4.5703125" style="7" customWidth="1"/>
    <col min="13305" max="13305" width="23.5703125" style="7" customWidth="1"/>
    <col min="13306" max="13306" width="30.28515625" style="7" customWidth="1"/>
    <col min="13307" max="13307" width="10.42578125" style="7" customWidth="1"/>
    <col min="13308" max="13308" width="6.7109375" style="7" bestFit="1" customWidth="1"/>
    <col min="13309" max="13309" width="6.140625" style="7" customWidth="1"/>
    <col min="13310" max="13310" width="5" style="7" customWidth="1"/>
    <col min="13311" max="13311" width="6.42578125" style="7" customWidth="1"/>
    <col min="13312" max="13314" width="5.42578125" style="7" customWidth="1"/>
    <col min="13315" max="13315" width="5.28515625" style="7" customWidth="1"/>
    <col min="13316" max="13316" width="5.42578125" style="7" customWidth="1"/>
    <col min="13317" max="13317" width="5.7109375" style="7" bestFit="1" customWidth="1"/>
    <col min="13318" max="13318" width="9.42578125" style="7" customWidth="1"/>
    <col min="13319" max="13319" width="10.140625" style="7" customWidth="1"/>
    <col min="13320" max="13320" width="9.140625" style="7" customWidth="1"/>
    <col min="13321" max="13321" width="9.5703125" style="7" customWidth="1"/>
    <col min="13322" max="13322" width="5.28515625" style="7" bestFit="1" customWidth="1"/>
    <col min="13323" max="13323" width="5.140625" style="7" customWidth="1"/>
    <col min="13324" max="13324" width="7.42578125" style="7" bestFit="1" customWidth="1"/>
    <col min="13325" max="13325" width="8.5703125" style="7" bestFit="1" customWidth="1"/>
    <col min="13326" max="13328" width="13.140625" style="7" bestFit="1" customWidth="1"/>
    <col min="13329" max="13329" width="13" style="7"/>
    <col min="13330" max="13330" width="29.42578125" style="7" bestFit="1" customWidth="1"/>
    <col min="13331" max="13559" width="13" style="7"/>
    <col min="13560" max="13560" width="4.5703125" style="7" customWidth="1"/>
    <col min="13561" max="13561" width="23.5703125" style="7" customWidth="1"/>
    <col min="13562" max="13562" width="30.28515625" style="7" customWidth="1"/>
    <col min="13563" max="13563" width="10.42578125" style="7" customWidth="1"/>
    <col min="13564" max="13564" width="6.7109375" style="7" bestFit="1" customWidth="1"/>
    <col min="13565" max="13565" width="6.140625" style="7" customWidth="1"/>
    <col min="13566" max="13566" width="5" style="7" customWidth="1"/>
    <col min="13567" max="13567" width="6.42578125" style="7" customWidth="1"/>
    <col min="13568" max="13570" width="5.42578125" style="7" customWidth="1"/>
    <col min="13571" max="13571" width="5.28515625" style="7" customWidth="1"/>
    <col min="13572" max="13572" width="5.42578125" style="7" customWidth="1"/>
    <col min="13573" max="13573" width="5.7109375" style="7" bestFit="1" customWidth="1"/>
    <col min="13574" max="13574" width="9.42578125" style="7" customWidth="1"/>
    <col min="13575" max="13575" width="10.140625" style="7" customWidth="1"/>
    <col min="13576" max="13576" width="9.140625" style="7" customWidth="1"/>
    <col min="13577" max="13577" width="9.5703125" style="7" customWidth="1"/>
    <col min="13578" max="13578" width="5.28515625" style="7" bestFit="1" customWidth="1"/>
    <col min="13579" max="13579" width="5.140625" style="7" customWidth="1"/>
    <col min="13580" max="13580" width="7.42578125" style="7" bestFit="1" customWidth="1"/>
    <col min="13581" max="13581" width="8.5703125" style="7" bestFit="1" customWidth="1"/>
    <col min="13582" max="13584" width="13.140625" style="7" bestFit="1" customWidth="1"/>
    <col min="13585" max="13585" width="13" style="7"/>
    <col min="13586" max="13586" width="29.42578125" style="7" bestFit="1" customWidth="1"/>
    <col min="13587" max="13815" width="13" style="7"/>
    <col min="13816" max="13816" width="4.5703125" style="7" customWidth="1"/>
    <col min="13817" max="13817" width="23.5703125" style="7" customWidth="1"/>
    <col min="13818" max="13818" width="30.28515625" style="7" customWidth="1"/>
    <col min="13819" max="13819" width="10.42578125" style="7" customWidth="1"/>
    <col min="13820" max="13820" width="6.7109375" style="7" bestFit="1" customWidth="1"/>
    <col min="13821" max="13821" width="6.140625" style="7" customWidth="1"/>
    <col min="13822" max="13822" width="5" style="7" customWidth="1"/>
    <col min="13823" max="13823" width="6.42578125" style="7" customWidth="1"/>
    <col min="13824" max="13826" width="5.42578125" style="7" customWidth="1"/>
    <col min="13827" max="13827" width="5.28515625" style="7" customWidth="1"/>
    <col min="13828" max="13828" width="5.42578125" style="7" customWidth="1"/>
    <col min="13829" max="13829" width="5.7109375" style="7" bestFit="1" customWidth="1"/>
    <col min="13830" max="13830" width="9.42578125" style="7" customWidth="1"/>
    <col min="13831" max="13831" width="10.140625" style="7" customWidth="1"/>
    <col min="13832" max="13832" width="9.140625" style="7" customWidth="1"/>
    <col min="13833" max="13833" width="9.5703125" style="7" customWidth="1"/>
    <col min="13834" max="13834" width="5.28515625" style="7" bestFit="1" customWidth="1"/>
    <col min="13835" max="13835" width="5.140625" style="7" customWidth="1"/>
    <col min="13836" max="13836" width="7.42578125" style="7" bestFit="1" customWidth="1"/>
    <col min="13837" max="13837" width="8.5703125" style="7" bestFit="1" customWidth="1"/>
    <col min="13838" max="13840" width="13.140625" style="7" bestFit="1" customWidth="1"/>
    <col min="13841" max="13841" width="13" style="7"/>
    <col min="13842" max="13842" width="29.42578125" style="7" bestFit="1" customWidth="1"/>
    <col min="13843" max="14071" width="13" style="7"/>
    <col min="14072" max="14072" width="4.5703125" style="7" customWidth="1"/>
    <col min="14073" max="14073" width="23.5703125" style="7" customWidth="1"/>
    <col min="14074" max="14074" width="30.28515625" style="7" customWidth="1"/>
    <col min="14075" max="14075" width="10.42578125" style="7" customWidth="1"/>
    <col min="14076" max="14076" width="6.7109375" style="7" bestFit="1" customWidth="1"/>
    <col min="14077" max="14077" width="6.140625" style="7" customWidth="1"/>
    <col min="14078" max="14078" width="5" style="7" customWidth="1"/>
    <col min="14079" max="14079" width="6.42578125" style="7" customWidth="1"/>
    <col min="14080" max="14082" width="5.42578125" style="7" customWidth="1"/>
    <col min="14083" max="14083" width="5.28515625" style="7" customWidth="1"/>
    <col min="14084" max="14084" width="5.42578125" style="7" customWidth="1"/>
    <col min="14085" max="14085" width="5.7109375" style="7" bestFit="1" customWidth="1"/>
    <col min="14086" max="14086" width="9.42578125" style="7" customWidth="1"/>
    <col min="14087" max="14087" width="10.140625" style="7" customWidth="1"/>
    <col min="14088" max="14088" width="9.140625" style="7" customWidth="1"/>
    <col min="14089" max="14089" width="9.5703125" style="7" customWidth="1"/>
    <col min="14090" max="14090" width="5.28515625" style="7" bestFit="1" customWidth="1"/>
    <col min="14091" max="14091" width="5.140625" style="7" customWidth="1"/>
    <col min="14092" max="14092" width="7.42578125" style="7" bestFit="1" customWidth="1"/>
    <col min="14093" max="14093" width="8.5703125" style="7" bestFit="1" customWidth="1"/>
    <col min="14094" max="14096" width="13.140625" style="7" bestFit="1" customWidth="1"/>
    <col min="14097" max="14097" width="13" style="7"/>
    <col min="14098" max="14098" width="29.42578125" style="7" bestFit="1" customWidth="1"/>
    <col min="14099" max="14327" width="13" style="7"/>
    <col min="14328" max="14328" width="4.5703125" style="7" customWidth="1"/>
    <col min="14329" max="14329" width="23.5703125" style="7" customWidth="1"/>
    <col min="14330" max="14330" width="30.28515625" style="7" customWidth="1"/>
    <col min="14331" max="14331" width="10.42578125" style="7" customWidth="1"/>
    <col min="14332" max="14332" width="6.7109375" style="7" bestFit="1" customWidth="1"/>
    <col min="14333" max="14333" width="6.140625" style="7" customWidth="1"/>
    <col min="14334" max="14334" width="5" style="7" customWidth="1"/>
    <col min="14335" max="14335" width="6.42578125" style="7" customWidth="1"/>
    <col min="14336" max="14338" width="5.42578125" style="7" customWidth="1"/>
    <col min="14339" max="14339" width="5.28515625" style="7" customWidth="1"/>
    <col min="14340" max="14340" width="5.42578125" style="7" customWidth="1"/>
    <col min="14341" max="14341" width="5.7109375" style="7" bestFit="1" customWidth="1"/>
    <col min="14342" max="14342" width="9.42578125" style="7" customWidth="1"/>
    <col min="14343" max="14343" width="10.140625" style="7" customWidth="1"/>
    <col min="14344" max="14344" width="9.140625" style="7" customWidth="1"/>
    <col min="14345" max="14345" width="9.5703125" style="7" customWidth="1"/>
    <col min="14346" max="14346" width="5.28515625" style="7" bestFit="1" customWidth="1"/>
    <col min="14347" max="14347" width="5.140625" style="7" customWidth="1"/>
    <col min="14348" max="14348" width="7.42578125" style="7" bestFit="1" customWidth="1"/>
    <col min="14349" max="14349" width="8.5703125" style="7" bestFit="1" customWidth="1"/>
    <col min="14350" max="14352" width="13.140625" style="7" bestFit="1" customWidth="1"/>
    <col min="14353" max="14353" width="13" style="7"/>
    <col min="14354" max="14354" width="29.42578125" style="7" bestFit="1" customWidth="1"/>
    <col min="14355" max="14583" width="13" style="7"/>
    <col min="14584" max="14584" width="4.5703125" style="7" customWidth="1"/>
    <col min="14585" max="14585" width="23.5703125" style="7" customWidth="1"/>
    <col min="14586" max="14586" width="30.28515625" style="7" customWidth="1"/>
    <col min="14587" max="14587" width="10.42578125" style="7" customWidth="1"/>
    <col min="14588" max="14588" width="6.7109375" style="7" bestFit="1" customWidth="1"/>
    <col min="14589" max="14589" width="6.140625" style="7" customWidth="1"/>
    <col min="14590" max="14590" width="5" style="7" customWidth="1"/>
    <col min="14591" max="14591" width="6.42578125" style="7" customWidth="1"/>
    <col min="14592" max="14594" width="5.42578125" style="7" customWidth="1"/>
    <col min="14595" max="14595" width="5.28515625" style="7" customWidth="1"/>
    <col min="14596" max="14596" width="5.42578125" style="7" customWidth="1"/>
    <col min="14597" max="14597" width="5.7109375" style="7" bestFit="1" customWidth="1"/>
    <col min="14598" max="14598" width="9.42578125" style="7" customWidth="1"/>
    <col min="14599" max="14599" width="10.140625" style="7" customWidth="1"/>
    <col min="14600" max="14600" width="9.140625" style="7" customWidth="1"/>
    <col min="14601" max="14601" width="9.5703125" style="7" customWidth="1"/>
    <col min="14602" max="14602" width="5.28515625" style="7" bestFit="1" customWidth="1"/>
    <col min="14603" max="14603" width="5.140625" style="7" customWidth="1"/>
    <col min="14604" max="14604" width="7.42578125" style="7" bestFit="1" customWidth="1"/>
    <col min="14605" max="14605" width="8.5703125" style="7" bestFit="1" customWidth="1"/>
    <col min="14606" max="14608" width="13.140625" style="7" bestFit="1" customWidth="1"/>
    <col min="14609" max="14609" width="13" style="7"/>
    <col min="14610" max="14610" width="29.42578125" style="7" bestFit="1" customWidth="1"/>
    <col min="14611" max="14839" width="13" style="7"/>
    <col min="14840" max="14840" width="4.5703125" style="7" customWidth="1"/>
    <col min="14841" max="14841" width="23.5703125" style="7" customWidth="1"/>
    <col min="14842" max="14842" width="30.28515625" style="7" customWidth="1"/>
    <col min="14843" max="14843" width="10.42578125" style="7" customWidth="1"/>
    <col min="14844" max="14844" width="6.7109375" style="7" bestFit="1" customWidth="1"/>
    <col min="14845" max="14845" width="6.140625" style="7" customWidth="1"/>
    <col min="14846" max="14846" width="5" style="7" customWidth="1"/>
    <col min="14847" max="14847" width="6.42578125" style="7" customWidth="1"/>
    <col min="14848" max="14850" width="5.42578125" style="7" customWidth="1"/>
    <col min="14851" max="14851" width="5.28515625" style="7" customWidth="1"/>
    <col min="14852" max="14852" width="5.42578125" style="7" customWidth="1"/>
    <col min="14853" max="14853" width="5.7109375" style="7" bestFit="1" customWidth="1"/>
    <col min="14854" max="14854" width="9.42578125" style="7" customWidth="1"/>
    <col min="14855" max="14855" width="10.140625" style="7" customWidth="1"/>
    <col min="14856" max="14856" width="9.140625" style="7" customWidth="1"/>
    <col min="14857" max="14857" width="9.5703125" style="7" customWidth="1"/>
    <col min="14858" max="14858" width="5.28515625" style="7" bestFit="1" customWidth="1"/>
    <col min="14859" max="14859" width="5.140625" style="7" customWidth="1"/>
    <col min="14860" max="14860" width="7.42578125" style="7" bestFit="1" customWidth="1"/>
    <col min="14861" max="14861" width="8.5703125" style="7" bestFit="1" customWidth="1"/>
    <col min="14862" max="14864" width="13.140625" style="7" bestFit="1" customWidth="1"/>
    <col min="14865" max="14865" width="13" style="7"/>
    <col min="14866" max="14866" width="29.42578125" style="7" bestFit="1" customWidth="1"/>
    <col min="14867" max="15095" width="13" style="7"/>
    <col min="15096" max="15096" width="4.5703125" style="7" customWidth="1"/>
    <col min="15097" max="15097" width="23.5703125" style="7" customWidth="1"/>
    <col min="15098" max="15098" width="30.28515625" style="7" customWidth="1"/>
    <col min="15099" max="15099" width="10.42578125" style="7" customWidth="1"/>
    <col min="15100" max="15100" width="6.7109375" style="7" bestFit="1" customWidth="1"/>
    <col min="15101" max="15101" width="6.140625" style="7" customWidth="1"/>
    <col min="15102" max="15102" width="5" style="7" customWidth="1"/>
    <col min="15103" max="15103" width="6.42578125" style="7" customWidth="1"/>
    <col min="15104" max="15106" width="5.42578125" style="7" customWidth="1"/>
    <col min="15107" max="15107" width="5.28515625" style="7" customWidth="1"/>
    <col min="15108" max="15108" width="5.42578125" style="7" customWidth="1"/>
    <col min="15109" max="15109" width="5.7109375" style="7" bestFit="1" customWidth="1"/>
    <col min="15110" max="15110" width="9.42578125" style="7" customWidth="1"/>
    <col min="15111" max="15111" width="10.140625" style="7" customWidth="1"/>
    <col min="15112" max="15112" width="9.140625" style="7" customWidth="1"/>
    <col min="15113" max="15113" width="9.5703125" style="7" customWidth="1"/>
    <col min="15114" max="15114" width="5.28515625" style="7" bestFit="1" customWidth="1"/>
    <col min="15115" max="15115" width="5.140625" style="7" customWidth="1"/>
    <col min="15116" max="15116" width="7.42578125" style="7" bestFit="1" customWidth="1"/>
    <col min="15117" max="15117" width="8.5703125" style="7" bestFit="1" customWidth="1"/>
    <col min="15118" max="15120" width="13.140625" style="7" bestFit="1" customWidth="1"/>
    <col min="15121" max="15121" width="13" style="7"/>
    <col min="15122" max="15122" width="29.42578125" style="7" bestFit="1" customWidth="1"/>
    <col min="15123" max="15351" width="13" style="7"/>
    <col min="15352" max="15352" width="4.5703125" style="7" customWidth="1"/>
    <col min="15353" max="15353" width="23.5703125" style="7" customWidth="1"/>
    <col min="15354" max="15354" width="30.28515625" style="7" customWidth="1"/>
    <col min="15355" max="15355" width="10.42578125" style="7" customWidth="1"/>
    <col min="15356" max="15356" width="6.7109375" style="7" bestFit="1" customWidth="1"/>
    <col min="15357" max="15357" width="6.140625" style="7" customWidth="1"/>
    <col min="15358" max="15358" width="5" style="7" customWidth="1"/>
    <col min="15359" max="15359" width="6.42578125" style="7" customWidth="1"/>
    <col min="15360" max="15362" width="5.42578125" style="7" customWidth="1"/>
    <col min="15363" max="15363" width="5.28515625" style="7" customWidth="1"/>
    <col min="15364" max="15364" width="5.42578125" style="7" customWidth="1"/>
    <col min="15365" max="15365" width="5.7109375" style="7" bestFit="1" customWidth="1"/>
    <col min="15366" max="15366" width="9.42578125" style="7" customWidth="1"/>
    <col min="15367" max="15367" width="10.140625" style="7" customWidth="1"/>
    <col min="15368" max="15368" width="9.140625" style="7" customWidth="1"/>
    <col min="15369" max="15369" width="9.5703125" style="7" customWidth="1"/>
    <col min="15370" max="15370" width="5.28515625" style="7" bestFit="1" customWidth="1"/>
    <col min="15371" max="15371" width="5.140625" style="7" customWidth="1"/>
    <col min="15372" max="15372" width="7.42578125" style="7" bestFit="1" customWidth="1"/>
    <col min="15373" max="15373" width="8.5703125" style="7" bestFit="1" customWidth="1"/>
    <col min="15374" max="15376" width="13.140625" style="7" bestFit="1" customWidth="1"/>
    <col min="15377" max="15377" width="13" style="7"/>
    <col min="15378" max="15378" width="29.42578125" style="7" bestFit="1" customWidth="1"/>
    <col min="15379" max="15607" width="13" style="7"/>
    <col min="15608" max="15608" width="4.5703125" style="7" customWidth="1"/>
    <col min="15609" max="15609" width="23.5703125" style="7" customWidth="1"/>
    <col min="15610" max="15610" width="30.28515625" style="7" customWidth="1"/>
    <col min="15611" max="15611" width="10.42578125" style="7" customWidth="1"/>
    <col min="15612" max="15612" width="6.7109375" style="7" bestFit="1" customWidth="1"/>
    <col min="15613" max="15613" width="6.140625" style="7" customWidth="1"/>
    <col min="15614" max="15614" width="5" style="7" customWidth="1"/>
    <col min="15615" max="15615" width="6.42578125" style="7" customWidth="1"/>
    <col min="15616" max="15618" width="5.42578125" style="7" customWidth="1"/>
    <col min="15619" max="15619" width="5.28515625" style="7" customWidth="1"/>
    <col min="15620" max="15620" width="5.42578125" style="7" customWidth="1"/>
    <col min="15621" max="15621" width="5.7109375" style="7" bestFit="1" customWidth="1"/>
    <col min="15622" max="15622" width="9.42578125" style="7" customWidth="1"/>
    <col min="15623" max="15623" width="10.140625" style="7" customWidth="1"/>
    <col min="15624" max="15624" width="9.140625" style="7" customWidth="1"/>
    <col min="15625" max="15625" width="9.5703125" style="7" customWidth="1"/>
    <col min="15626" max="15626" width="5.28515625" style="7" bestFit="1" customWidth="1"/>
    <col min="15627" max="15627" width="5.140625" style="7" customWidth="1"/>
    <col min="15628" max="15628" width="7.42578125" style="7" bestFit="1" customWidth="1"/>
    <col min="15629" max="15629" width="8.5703125" style="7" bestFit="1" customWidth="1"/>
    <col min="15630" max="15632" width="13.140625" style="7" bestFit="1" customWidth="1"/>
    <col min="15633" max="15633" width="13" style="7"/>
    <col min="15634" max="15634" width="29.42578125" style="7" bestFit="1" customWidth="1"/>
    <col min="15635" max="15863" width="13" style="7"/>
    <col min="15864" max="15864" width="4.5703125" style="7" customWidth="1"/>
    <col min="15865" max="15865" width="23.5703125" style="7" customWidth="1"/>
    <col min="15866" max="15866" width="30.28515625" style="7" customWidth="1"/>
    <col min="15867" max="15867" width="10.42578125" style="7" customWidth="1"/>
    <col min="15868" max="15868" width="6.7109375" style="7" bestFit="1" customWidth="1"/>
    <col min="15869" max="15869" width="6.140625" style="7" customWidth="1"/>
    <col min="15870" max="15870" width="5" style="7" customWidth="1"/>
    <col min="15871" max="15871" width="6.42578125" style="7" customWidth="1"/>
    <col min="15872" max="15874" width="5.42578125" style="7" customWidth="1"/>
    <col min="15875" max="15875" width="5.28515625" style="7" customWidth="1"/>
    <col min="15876" max="15876" width="5.42578125" style="7" customWidth="1"/>
    <col min="15877" max="15877" width="5.7109375" style="7" bestFit="1" customWidth="1"/>
    <col min="15878" max="15878" width="9.42578125" style="7" customWidth="1"/>
    <col min="15879" max="15879" width="10.140625" style="7" customWidth="1"/>
    <col min="15880" max="15880" width="9.140625" style="7" customWidth="1"/>
    <col min="15881" max="15881" width="9.5703125" style="7" customWidth="1"/>
    <col min="15882" max="15882" width="5.28515625" style="7" bestFit="1" customWidth="1"/>
    <col min="15883" max="15883" width="5.140625" style="7" customWidth="1"/>
    <col min="15884" max="15884" width="7.42578125" style="7" bestFit="1" customWidth="1"/>
    <col min="15885" max="15885" width="8.5703125" style="7" bestFit="1" customWidth="1"/>
    <col min="15886" max="15888" width="13.140625" style="7" bestFit="1" customWidth="1"/>
    <col min="15889" max="15889" width="13" style="7"/>
    <col min="15890" max="15890" width="29.42578125" style="7" bestFit="1" customWidth="1"/>
    <col min="15891" max="16119" width="13" style="7"/>
    <col min="16120" max="16120" width="4.5703125" style="7" customWidth="1"/>
    <col min="16121" max="16121" width="23.5703125" style="7" customWidth="1"/>
    <col min="16122" max="16122" width="30.28515625" style="7" customWidth="1"/>
    <col min="16123" max="16123" width="10.42578125" style="7" customWidth="1"/>
    <col min="16124" max="16124" width="6.7109375" style="7" bestFit="1" customWidth="1"/>
    <col min="16125" max="16125" width="6.140625" style="7" customWidth="1"/>
    <col min="16126" max="16126" width="5" style="7" customWidth="1"/>
    <col min="16127" max="16127" width="6.42578125" style="7" customWidth="1"/>
    <col min="16128" max="16130" width="5.42578125" style="7" customWidth="1"/>
    <col min="16131" max="16131" width="5.28515625" style="7" customWidth="1"/>
    <col min="16132" max="16132" width="5.42578125" style="7" customWidth="1"/>
    <col min="16133" max="16133" width="5.7109375" style="7" bestFit="1" customWidth="1"/>
    <col min="16134" max="16134" width="9.42578125" style="7" customWidth="1"/>
    <col min="16135" max="16135" width="10.140625" style="7" customWidth="1"/>
    <col min="16136" max="16136" width="9.140625" style="7" customWidth="1"/>
    <col min="16137" max="16137" width="9.5703125" style="7" customWidth="1"/>
    <col min="16138" max="16138" width="5.28515625" style="7" bestFit="1" customWidth="1"/>
    <col min="16139" max="16139" width="5.140625" style="7" customWidth="1"/>
    <col min="16140" max="16140" width="7.42578125" style="7" bestFit="1" customWidth="1"/>
    <col min="16141" max="16141" width="8.5703125" style="7" bestFit="1" customWidth="1"/>
    <col min="16142" max="16144" width="13.140625" style="7" bestFit="1" customWidth="1"/>
    <col min="16145" max="16145" width="13" style="7"/>
    <col min="16146" max="16146" width="29.42578125" style="7" bestFit="1" customWidth="1"/>
    <col min="16147" max="16384" width="13" style="7"/>
  </cols>
  <sheetData>
    <row r="1" spans="1:39" ht="19.899999999999999" customHeight="1">
      <c r="A1" s="383" t="s">
        <v>53</v>
      </c>
      <c r="B1" s="383"/>
      <c r="C1" s="383"/>
      <c r="D1" s="383"/>
      <c r="E1" s="383"/>
      <c r="F1" s="383"/>
      <c r="G1" s="383"/>
      <c r="H1" s="2"/>
      <c r="I1" s="2"/>
      <c r="J1" s="2"/>
      <c r="K1" s="2"/>
      <c r="L1" s="2"/>
      <c r="M1" s="2"/>
      <c r="N1" s="2"/>
      <c r="O1" s="2"/>
      <c r="P1" s="18"/>
    </row>
    <row r="2" spans="1:39" ht="34.9" customHeight="1">
      <c r="A2" s="61"/>
      <c r="B2" s="72" t="s">
        <v>54</v>
      </c>
      <c r="C2" s="72"/>
      <c r="D2" s="424" t="s">
        <v>2</v>
      </c>
      <c r="E2" s="424"/>
      <c r="F2" s="424"/>
      <c r="G2" s="424"/>
      <c r="H2" s="72"/>
      <c r="I2" s="72"/>
      <c r="J2" s="72"/>
      <c r="L2" s="72"/>
      <c r="M2" s="72"/>
      <c r="N2" s="72"/>
      <c r="O2" s="72"/>
      <c r="P2" s="72"/>
    </row>
    <row r="3" spans="1:39" ht="25.9" customHeight="1">
      <c r="A3" s="61"/>
      <c r="B3" s="435" t="s">
        <v>90</v>
      </c>
      <c r="C3" s="435"/>
      <c r="D3" s="435"/>
      <c r="E3" s="435"/>
      <c r="F3" s="435"/>
      <c r="G3" s="117"/>
      <c r="H3" s="117"/>
      <c r="I3" s="117"/>
      <c r="J3" s="117"/>
      <c r="K3" s="117"/>
      <c r="L3" s="117"/>
      <c r="M3" s="117"/>
      <c r="N3" s="20"/>
      <c r="O3" s="20"/>
      <c r="P3" s="20"/>
    </row>
    <row r="4" spans="1:39" ht="16.149999999999999" customHeight="1">
      <c r="A4" s="62"/>
      <c r="B4" s="21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39" ht="22.9" customHeight="1">
      <c r="A5" s="105"/>
      <c r="B5" s="433" t="s">
        <v>0</v>
      </c>
      <c r="C5" s="127" t="s">
        <v>45</v>
      </c>
      <c r="D5" s="125" t="s">
        <v>45</v>
      </c>
      <c r="E5" s="125" t="s">
        <v>44</v>
      </c>
      <c r="F5" s="125" t="s">
        <v>6</v>
      </c>
      <c r="G5" s="106"/>
      <c r="H5" s="106"/>
      <c r="I5" s="106"/>
      <c r="J5" s="106"/>
      <c r="K5" s="106"/>
      <c r="L5" s="107"/>
      <c r="M5" s="107"/>
      <c r="N5" s="108"/>
      <c r="O5" s="109"/>
      <c r="P5" s="425" t="s">
        <v>4</v>
      </c>
      <c r="Q5" s="24" t="s">
        <v>22</v>
      </c>
      <c r="R5" s="25" t="s">
        <v>23</v>
      </c>
    </row>
    <row r="6" spans="1:39" ht="16.5" customHeight="1">
      <c r="A6" s="105"/>
      <c r="B6" s="434"/>
      <c r="C6" s="126" t="s">
        <v>40</v>
      </c>
      <c r="D6" s="124" t="s">
        <v>41</v>
      </c>
      <c r="E6" s="124" t="s">
        <v>42</v>
      </c>
      <c r="F6" s="124"/>
      <c r="G6" s="100"/>
      <c r="H6" s="100"/>
      <c r="I6" s="100"/>
      <c r="J6" s="100"/>
      <c r="K6" s="101"/>
      <c r="L6" s="102"/>
      <c r="M6" s="102"/>
      <c r="N6" s="108"/>
      <c r="O6" s="109"/>
      <c r="P6" s="425"/>
      <c r="Q6" s="29"/>
      <c r="R6" s="19"/>
    </row>
    <row r="7" spans="1:39" ht="18" customHeight="1">
      <c r="A7" s="179"/>
      <c r="B7" s="63"/>
      <c r="C7" s="27"/>
      <c r="D7" s="110"/>
      <c r="E7" s="110"/>
      <c r="F7" s="110"/>
      <c r="G7" s="73"/>
      <c r="H7" s="73"/>
      <c r="I7" s="73"/>
      <c r="J7" s="73"/>
      <c r="K7" s="88"/>
      <c r="L7" s="102"/>
      <c r="M7" s="102"/>
      <c r="N7" s="177"/>
      <c r="O7" s="103"/>
      <c r="P7" s="176"/>
      <c r="Q7" s="29"/>
      <c r="R7" s="19"/>
    </row>
    <row r="8" spans="1:39" s="34" customFormat="1" ht="31.5" customHeight="1">
      <c r="A8" s="177"/>
      <c r="B8" s="208" t="s">
        <v>81</v>
      </c>
      <c r="C8" s="163">
        <v>1.3055555555555555E-3</v>
      </c>
      <c r="D8" s="163">
        <v>1.6625000000000001E-3</v>
      </c>
      <c r="E8" s="163">
        <f t="shared" ref="E8:E15" si="0">C8+D8</f>
        <v>2.9680555555555554E-3</v>
      </c>
      <c r="F8" s="321">
        <v>1</v>
      </c>
      <c r="G8" s="177"/>
      <c r="H8" s="177"/>
      <c r="I8" s="177"/>
      <c r="J8" s="177"/>
      <c r="K8" s="177"/>
      <c r="L8" s="177"/>
      <c r="M8" s="177"/>
      <c r="N8" s="178"/>
      <c r="O8" s="82"/>
      <c r="P8" s="80" t="e">
        <f>IF(R8="",#REF!/MIN(#REF!)*100,"в\к")</f>
        <v>#REF!</v>
      </c>
      <c r="Q8" s="31"/>
      <c r="R8" s="19"/>
      <c r="S8" s="33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</row>
    <row r="9" spans="1:39" s="37" customFormat="1" ht="28.35" customHeight="1">
      <c r="A9" s="177"/>
      <c r="B9" s="208" t="s">
        <v>76</v>
      </c>
      <c r="C9" s="163">
        <v>2.023148148148148E-3</v>
      </c>
      <c r="D9" s="163">
        <v>1.5185185185185182E-3</v>
      </c>
      <c r="E9" s="163">
        <f t="shared" si="0"/>
        <v>3.5416666666666661E-3</v>
      </c>
      <c r="F9" s="321">
        <v>2</v>
      </c>
      <c r="G9" s="177"/>
      <c r="H9" s="177"/>
      <c r="I9" s="177"/>
      <c r="J9" s="177"/>
      <c r="K9" s="177"/>
      <c r="L9" s="177"/>
      <c r="M9" s="177"/>
      <c r="N9" s="178"/>
      <c r="O9" s="82"/>
      <c r="P9" s="80" t="e">
        <f>IF(R9="",#REF!/MIN(#REF!)*100,"в\к")</f>
        <v>#REF!</v>
      </c>
      <c r="Q9" s="35"/>
      <c r="R9" s="19"/>
      <c r="S9" s="33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</row>
    <row r="10" spans="1:39" ht="18.75">
      <c r="A10" s="177"/>
      <c r="B10" s="208" t="s">
        <v>78</v>
      </c>
      <c r="C10" s="163">
        <v>1.5050925925925924E-3</v>
      </c>
      <c r="D10" s="163">
        <v>2.2997685185185183E-3</v>
      </c>
      <c r="E10" s="163">
        <f t="shared" si="0"/>
        <v>3.8048611111111104E-3</v>
      </c>
      <c r="F10" s="321">
        <v>3</v>
      </c>
      <c r="G10" s="177"/>
      <c r="H10" s="177"/>
      <c r="I10" s="177"/>
      <c r="J10" s="177"/>
      <c r="K10" s="177"/>
      <c r="L10" s="177"/>
      <c r="M10" s="177"/>
      <c r="N10" s="178"/>
      <c r="O10" s="82"/>
      <c r="P10" s="80" t="e">
        <f>IF(R10="",#REF!/MIN(#REF!)*100,"в\к")</f>
        <v>#REF!</v>
      </c>
      <c r="Q10" s="31"/>
      <c r="R10" s="19"/>
      <c r="S10" s="33"/>
    </row>
    <row r="11" spans="1:39" s="39" customFormat="1" ht="33.75" customHeight="1">
      <c r="A11" s="177"/>
      <c r="B11" s="207" t="s">
        <v>143</v>
      </c>
      <c r="C11" s="163">
        <v>2.1521990740740742E-3</v>
      </c>
      <c r="D11" s="163">
        <v>1.7200231481481483E-3</v>
      </c>
      <c r="E11" s="163">
        <f t="shared" si="0"/>
        <v>3.8722222222222222E-3</v>
      </c>
      <c r="F11" s="321">
        <v>4</v>
      </c>
      <c r="G11" s="177"/>
      <c r="H11" s="177"/>
      <c r="I11" s="177"/>
      <c r="J11" s="177"/>
      <c r="K11" s="177"/>
      <c r="L11" s="177"/>
      <c r="M11" s="177"/>
      <c r="N11" s="178"/>
      <c r="O11" s="82"/>
      <c r="P11" s="80" t="e">
        <f>IF(R11="",#REF!/MIN(#REF!)*100,"в\к")</f>
        <v>#REF!</v>
      </c>
      <c r="Q11" s="31"/>
      <c r="R11" s="19"/>
      <c r="S11" s="2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</row>
    <row r="12" spans="1:39" ht="34.5" customHeight="1">
      <c r="A12" s="177"/>
      <c r="B12" s="208" t="s">
        <v>82</v>
      </c>
      <c r="C12" s="163">
        <v>3.1348379629629625E-3</v>
      </c>
      <c r="D12" s="163">
        <v>1.757986111111111E-3</v>
      </c>
      <c r="E12" s="163">
        <f t="shared" si="0"/>
        <v>4.8928240740740737E-3</v>
      </c>
      <c r="F12" s="321">
        <v>5</v>
      </c>
      <c r="G12" s="177"/>
      <c r="H12" s="177"/>
      <c r="I12" s="177"/>
      <c r="J12" s="177"/>
      <c r="K12" s="177"/>
      <c r="L12" s="177"/>
      <c r="M12" s="177"/>
      <c r="N12" s="178"/>
      <c r="O12" s="82"/>
      <c r="P12" s="80" t="e">
        <f>IF(R12="",#REF!/MIN(#REF!)*100,"в\к")</f>
        <v>#REF!</v>
      </c>
      <c r="Q12" s="31"/>
      <c r="R12" s="19"/>
      <c r="S12" s="29"/>
    </row>
    <row r="13" spans="1:39" s="19" customFormat="1" ht="28.35" customHeight="1">
      <c r="A13" s="177"/>
      <c r="B13" s="208" t="s">
        <v>77</v>
      </c>
      <c r="C13" s="163">
        <v>2.2374999999999999E-3</v>
      </c>
      <c r="D13" s="163">
        <v>3.4162037037037038E-3</v>
      </c>
      <c r="E13" s="163">
        <f t="shared" si="0"/>
        <v>5.6537037037037042E-3</v>
      </c>
      <c r="F13" s="321">
        <v>6</v>
      </c>
      <c r="G13" s="177"/>
      <c r="H13" s="177"/>
      <c r="I13" s="177"/>
      <c r="J13" s="177"/>
      <c r="K13" s="177"/>
      <c r="L13" s="177"/>
      <c r="M13" s="177"/>
      <c r="N13" s="178"/>
      <c r="O13" s="82"/>
      <c r="P13" s="80" t="e">
        <f>IF(R13="",#REF!/MIN(#REF!)*100,"в\к")</f>
        <v>#REF!</v>
      </c>
      <c r="Q13" s="31"/>
      <c r="S13" s="29"/>
    </row>
    <row r="14" spans="1:39" ht="31.5" customHeight="1">
      <c r="A14" s="177"/>
      <c r="B14" s="208" t="s">
        <v>79</v>
      </c>
      <c r="C14" s="163">
        <v>3.9201388888888888E-3</v>
      </c>
      <c r="D14" s="163">
        <v>2.6715277777777779E-3</v>
      </c>
      <c r="E14" s="163">
        <f t="shared" si="0"/>
        <v>6.5916666666666667E-3</v>
      </c>
      <c r="F14" s="321">
        <v>7</v>
      </c>
      <c r="G14" s="177"/>
      <c r="H14" s="177"/>
      <c r="I14" s="177"/>
      <c r="J14" s="177"/>
      <c r="K14" s="177"/>
      <c r="L14" s="177"/>
      <c r="M14" s="177"/>
      <c r="N14" s="178"/>
      <c r="O14" s="82"/>
      <c r="P14" s="80" t="e">
        <f>IF(R14="",#REF!/MIN(#REF!)*100,"в\к")</f>
        <v>#REF!</v>
      </c>
      <c r="Q14" s="31"/>
      <c r="R14" s="19"/>
      <c r="S14" s="33"/>
    </row>
    <row r="15" spans="1:39" ht="28.35" customHeight="1">
      <c r="A15" s="177"/>
      <c r="B15" s="208" t="s">
        <v>75</v>
      </c>
      <c r="C15" s="163">
        <v>3.1342592592592598E-3</v>
      </c>
      <c r="D15" s="163">
        <v>3.6954861111111112E-3</v>
      </c>
      <c r="E15" s="163">
        <f t="shared" si="0"/>
        <v>6.8297453703703714E-3</v>
      </c>
      <c r="F15" s="321">
        <v>8</v>
      </c>
      <c r="G15" s="177"/>
      <c r="H15" s="177"/>
      <c r="I15" s="177"/>
      <c r="J15" s="177"/>
      <c r="K15" s="177"/>
      <c r="L15" s="177"/>
      <c r="M15" s="177"/>
      <c r="N15" s="178"/>
      <c r="O15" s="82"/>
      <c r="P15" s="80" t="e">
        <f>IF(R15="",#REF!/MIN(#REF!)*100,"в\к")</f>
        <v>#REF!</v>
      </c>
      <c r="Q15" s="35"/>
      <c r="R15" s="19"/>
    </row>
    <row r="16" spans="1:39" s="37" customFormat="1" ht="25.5" customHeight="1">
      <c r="A16" s="177"/>
      <c r="B16" s="99"/>
      <c r="C16" s="178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8"/>
      <c r="O16" s="82"/>
      <c r="P16" s="80" t="e">
        <f>IF(R16="",#REF!/MIN(#REF!)*100,"в\к")</f>
        <v>#REF!</v>
      </c>
      <c r="Q16" s="35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</row>
    <row r="17" spans="1:52" ht="25.5" customHeight="1">
      <c r="A17" s="177"/>
      <c r="B17" s="123" t="s">
        <v>32</v>
      </c>
      <c r="C17" s="123" t="s">
        <v>49</v>
      </c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8"/>
      <c r="O17" s="82"/>
      <c r="P17" s="80" t="e">
        <f>IF(R17="",#REF!/MIN(#REF!)*100,"в\к")</f>
        <v>#REF!</v>
      </c>
      <c r="Q17" s="31"/>
      <c r="R17" s="19"/>
    </row>
    <row r="18" spans="1:52" ht="25.5" customHeight="1">
      <c r="A18" s="177"/>
      <c r="B18" s="123" t="s">
        <v>34</v>
      </c>
      <c r="C18" s="123" t="s">
        <v>35</v>
      </c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8"/>
      <c r="O18" s="82"/>
      <c r="P18" s="80" t="e">
        <f>IF(R18="",#REF!/MIN(#REF!)*100,"в\к")</f>
        <v>#REF!</v>
      </c>
      <c r="Q18" s="31"/>
      <c r="R18" s="19"/>
    </row>
    <row r="19" spans="1:52" ht="13.5" customHeight="1">
      <c r="A19" s="64"/>
      <c r="B19" s="99"/>
      <c r="C19" s="178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  <c r="O19" s="49"/>
      <c r="P19" s="48"/>
      <c r="Q19" s="35"/>
    </row>
    <row r="20" spans="1:52" ht="13.5" customHeight="1">
      <c r="A20" s="62"/>
      <c r="B20" s="99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52" ht="24.6" customHeight="1">
      <c r="A21" s="426"/>
      <c r="B21" s="427"/>
      <c r="C21" s="428"/>
      <c r="D21" s="429"/>
      <c r="E21" s="429"/>
      <c r="F21" s="429"/>
      <c r="G21" s="429"/>
      <c r="H21" s="429"/>
      <c r="I21" s="429"/>
      <c r="J21" s="429"/>
      <c r="K21" s="429"/>
      <c r="L21" s="430"/>
      <c r="M21" s="430"/>
      <c r="N21" s="431"/>
      <c r="O21" s="432"/>
      <c r="P21" s="425"/>
      <c r="Q21" s="113"/>
      <c r="R21" s="114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</row>
    <row r="22" spans="1:52" ht="16.149999999999999" customHeight="1">
      <c r="A22" s="426"/>
      <c r="B22" s="427"/>
      <c r="C22" s="428"/>
      <c r="D22" s="100"/>
      <c r="E22" s="100"/>
      <c r="F22" s="100"/>
      <c r="G22" s="100"/>
      <c r="H22" s="100"/>
      <c r="I22" s="100"/>
      <c r="J22" s="100"/>
      <c r="K22" s="101"/>
      <c r="L22" s="102"/>
      <c r="M22" s="102"/>
      <c r="N22" s="431"/>
      <c r="O22" s="432"/>
      <c r="P22" s="425"/>
      <c r="Q22" s="88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</row>
    <row r="23" spans="1:52" ht="9.6" customHeight="1">
      <c r="A23" s="179"/>
      <c r="B23" s="177"/>
      <c r="C23" s="178"/>
      <c r="D23" s="73"/>
      <c r="E23" s="73"/>
      <c r="F23" s="73"/>
      <c r="G23" s="73"/>
      <c r="H23" s="73"/>
      <c r="I23" s="73"/>
      <c r="J23" s="73"/>
      <c r="K23" s="88"/>
      <c r="L23" s="102"/>
      <c r="M23" s="102"/>
      <c r="N23" s="177"/>
      <c r="O23" s="103"/>
      <c r="P23" s="176"/>
      <c r="Q23" s="88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</row>
    <row r="24" spans="1:52" s="53" customFormat="1" ht="28.15" customHeight="1">
      <c r="A24" s="177"/>
      <c r="B24" s="95"/>
      <c r="C24" s="178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8"/>
      <c r="O24" s="82"/>
      <c r="P24" s="81"/>
      <c r="Q24" s="115"/>
      <c r="R24" s="90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</row>
    <row r="25" spans="1:52" ht="23.45" customHeight="1">
      <c r="A25" s="177"/>
      <c r="B25" s="98"/>
      <c r="C25" s="178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8"/>
      <c r="O25" s="82"/>
      <c r="P25" s="81"/>
      <c r="Q25" s="115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</row>
    <row r="26" spans="1:52" ht="23.45" customHeight="1">
      <c r="A26" s="177"/>
      <c r="B26" s="98"/>
      <c r="C26" s="178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8"/>
      <c r="O26" s="82"/>
      <c r="P26" s="81"/>
      <c r="Q26" s="115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</row>
    <row r="27" spans="1:52" ht="15.75">
      <c r="A27" s="177"/>
      <c r="B27" s="98"/>
      <c r="C27" s="178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8"/>
      <c r="O27" s="82"/>
      <c r="P27" s="81"/>
      <c r="Q27" s="115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</row>
    <row r="28" spans="1:52" ht="15.75">
      <c r="A28" s="177"/>
      <c r="B28" s="98"/>
      <c r="C28" s="178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8"/>
      <c r="O28" s="82"/>
      <c r="P28" s="81"/>
      <c r="Q28" s="115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</row>
    <row r="29" spans="1:52" ht="16.899999999999999" customHeight="1">
      <c r="A29" s="177"/>
      <c r="B29" s="95"/>
      <c r="C29" s="178"/>
      <c r="D29" s="177"/>
      <c r="E29" s="177"/>
      <c r="F29" s="177"/>
      <c r="G29" s="177"/>
      <c r="H29" s="177"/>
      <c r="I29" s="177"/>
      <c r="J29" s="177"/>
      <c r="K29" s="177"/>
      <c r="L29" s="177"/>
      <c r="M29" s="177"/>
      <c r="N29" s="178"/>
      <c r="O29" s="82"/>
      <c r="P29" s="81"/>
      <c r="Q29" s="115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</row>
    <row r="30" spans="1:52" ht="15.75">
      <c r="A30" s="177"/>
      <c r="B30" s="98"/>
      <c r="C30" s="178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8"/>
      <c r="O30" s="82"/>
      <c r="P30" s="81"/>
      <c r="Q30" s="115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</row>
    <row r="31" spans="1:52" ht="26.45" customHeight="1">
      <c r="A31" s="177"/>
      <c r="B31" s="95"/>
      <c r="C31" s="178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8"/>
      <c r="O31" s="82"/>
      <c r="P31" s="81"/>
      <c r="Q31" s="115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</row>
    <row r="32" spans="1:52" ht="25.15" customHeight="1">
      <c r="A32" s="177"/>
      <c r="B32" s="95"/>
      <c r="C32" s="178"/>
      <c r="D32" s="177"/>
      <c r="E32" s="177"/>
      <c r="F32" s="177"/>
      <c r="G32" s="177"/>
      <c r="H32" s="177"/>
      <c r="I32" s="177"/>
      <c r="J32" s="177"/>
      <c r="K32" s="177"/>
      <c r="L32" s="177"/>
      <c r="M32" s="177"/>
      <c r="N32" s="178"/>
      <c r="O32" s="82"/>
      <c r="P32" s="81"/>
      <c r="Q32" s="115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</row>
    <row r="33" spans="1:52" ht="16.899999999999999" customHeight="1">
      <c r="A33" s="177"/>
      <c r="B33" s="95"/>
      <c r="C33" s="178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8"/>
      <c r="O33" s="82"/>
      <c r="P33" s="81"/>
      <c r="Q33" s="115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</row>
    <row r="34" spans="1:52" ht="27" customHeight="1">
      <c r="A34" s="177"/>
      <c r="B34" s="95"/>
      <c r="C34" s="178"/>
      <c r="D34" s="177"/>
      <c r="E34" s="177"/>
      <c r="F34" s="177"/>
      <c r="G34" s="177"/>
      <c r="H34" s="177"/>
      <c r="I34" s="177"/>
      <c r="J34" s="177"/>
      <c r="K34" s="177"/>
      <c r="L34" s="82"/>
      <c r="M34" s="177"/>
      <c r="N34" s="178"/>
      <c r="O34" s="82"/>
      <c r="P34" s="81"/>
      <c r="Q34" s="115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</row>
    <row r="35" spans="1:52" ht="15.75">
      <c r="A35" s="177"/>
      <c r="B35" s="98"/>
      <c r="C35" s="178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8"/>
      <c r="O35" s="82"/>
      <c r="P35" s="81"/>
      <c r="Q35" s="115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</row>
    <row r="36" spans="1:52" ht="16.899999999999999" customHeight="1">
      <c r="A36" s="177"/>
      <c r="B36" s="111"/>
      <c r="C36" s="178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8"/>
      <c r="O36" s="82"/>
      <c r="P36" s="81"/>
      <c r="Q36" s="115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</row>
    <row r="37" spans="1:52" ht="24" customHeight="1">
      <c r="A37" s="177"/>
      <c r="B37" s="98"/>
      <c r="C37" s="178"/>
      <c r="D37" s="177"/>
      <c r="E37" s="177"/>
      <c r="F37" s="177"/>
      <c r="G37" s="177"/>
      <c r="H37" s="177"/>
      <c r="I37" s="177"/>
      <c r="J37" s="177"/>
      <c r="K37" s="177"/>
      <c r="L37" s="177"/>
      <c r="M37" s="177"/>
      <c r="N37" s="178"/>
      <c r="O37" s="82"/>
      <c r="P37" s="81"/>
      <c r="Q37" s="115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</row>
    <row r="38" spans="1:52" ht="15.75">
      <c r="A38" s="177"/>
      <c r="B38" s="98"/>
      <c r="C38" s="178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8"/>
      <c r="O38" s="82"/>
      <c r="P38" s="81"/>
      <c r="Q38" s="115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</row>
    <row r="39" spans="1:52" ht="22.15" customHeight="1">
      <c r="A39" s="177"/>
      <c r="B39" s="98"/>
      <c r="C39" s="178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8"/>
      <c r="O39" s="82"/>
      <c r="P39" s="81"/>
      <c r="Q39" s="115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</row>
    <row r="40" spans="1:52" ht="27.6" customHeight="1">
      <c r="A40" s="177"/>
      <c r="B40" s="98"/>
      <c r="C40" s="178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8"/>
      <c r="O40" s="82"/>
      <c r="P40" s="81"/>
      <c r="Q40" s="115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</row>
    <row r="41" spans="1:52" ht="15.75">
      <c r="A41" s="177"/>
      <c r="B41" s="95"/>
      <c r="C41" s="178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8"/>
      <c r="O41" s="82"/>
      <c r="P41" s="81"/>
      <c r="Q41" s="115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</row>
    <row r="42" spans="1:52" ht="15.75">
      <c r="A42" s="177"/>
      <c r="B42" s="95"/>
      <c r="C42" s="178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8"/>
      <c r="O42" s="82"/>
      <c r="P42" s="81"/>
      <c r="Q42" s="115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</row>
    <row r="43" spans="1:52" ht="15.75">
      <c r="A43" s="177"/>
      <c r="B43" s="95"/>
      <c r="C43" s="178"/>
      <c r="D43" s="177"/>
      <c r="E43" s="177"/>
      <c r="F43" s="177"/>
      <c r="G43" s="177"/>
      <c r="H43" s="177"/>
      <c r="I43" s="177"/>
      <c r="J43" s="177"/>
      <c r="K43" s="177"/>
      <c r="L43" s="177"/>
      <c r="M43" s="177"/>
      <c r="N43" s="178"/>
      <c r="O43" s="82"/>
      <c r="P43" s="81"/>
      <c r="Q43" s="115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</row>
    <row r="44" spans="1:52" ht="15.75">
      <c r="A44" s="177"/>
      <c r="B44" s="95"/>
      <c r="C44" s="178"/>
      <c r="D44" s="177"/>
      <c r="E44" s="177"/>
      <c r="F44" s="177"/>
      <c r="G44" s="177"/>
      <c r="H44" s="177"/>
      <c r="I44" s="177"/>
      <c r="J44" s="177"/>
      <c r="K44" s="177"/>
      <c r="L44" s="177"/>
      <c r="M44" s="177"/>
      <c r="N44" s="178"/>
      <c r="O44" s="82"/>
      <c r="P44" s="81"/>
      <c r="Q44" s="115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</row>
    <row r="45" spans="1:52" ht="12.75">
      <c r="A45" s="116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</row>
    <row r="46" spans="1:52" ht="12.75">
      <c r="A46" s="116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</row>
    <row r="47" spans="1:52" ht="12.75">
      <c r="A47" s="116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</row>
    <row r="48" spans="1:52" ht="12.75">
      <c r="A48" s="116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</row>
    <row r="49" spans="3:16" ht="12.75">
      <c r="C49" s="7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3:16" ht="12.75">
      <c r="C50" s="7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</row>
    <row r="51" spans="3:16" ht="12.75">
      <c r="C51" s="7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3:16" ht="12.75">
      <c r="C52" s="7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  <row r="53" spans="3:16" ht="12.75">
      <c r="C53" s="7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</row>
    <row r="54" spans="3:16" ht="12.75">
      <c r="C54" s="7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</row>
    <row r="55" spans="3:16" ht="12.75">
      <c r="C55" s="7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3:16" ht="12.75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3:16" ht="12.75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3:16" ht="17.45" customHeight="1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3:16" ht="17.45" customHeight="1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3:16" ht="12.75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3:16" ht="12.75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3:16" ht="28.15" customHeight="1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3:16" ht="28.15" customHeight="1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3:16" ht="28.15" customHeight="1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3:16" ht="28.15" customHeight="1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3:16" ht="28.15" customHeight="1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3:16" ht="28.15" customHeight="1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3:16" ht="12.75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3:16" ht="28.15" customHeight="1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3:16" ht="28.15" customHeight="1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3:16" ht="12.75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3:16" ht="28.15" customHeight="1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3:16" ht="28.15" customHeight="1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3:16" ht="28.15" customHeight="1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3:16" ht="12.75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3:16" ht="28.15" customHeight="1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3:16" ht="12.75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3:16" ht="12.75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3:16" ht="12.75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3:16" ht="12.75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3:16" ht="12.75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3:16" ht="12.75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3:16" ht="12.75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3:16" ht="12.75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3:16" ht="12.7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3:16" ht="12.7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3:16" ht="12.7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3:16" ht="12.7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3:16" ht="12.7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3:16" ht="12.7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3:16" ht="12.7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3:16" ht="12.7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3:16" ht="12.7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3:16" ht="12.7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3:16" ht="12.7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3:16" ht="12.7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3:16" ht="12.7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3:16" ht="12.7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3:16" ht="12.7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3:16" ht="12.7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3:16" ht="12.7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3:16" ht="12.7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3:16" ht="12.7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3:16" ht="12.7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3:16" ht="12.7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3:16" ht="12.7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3:16" ht="12.7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3:16" ht="12.7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3:16" ht="12.7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3:16" ht="12.7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3:16" ht="12.7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3:16" ht="12.7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3:16" ht="12.7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3:16" ht="12.7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3:16" ht="12.7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</sheetData>
  <autoFilter ref="B7:F7">
    <sortState ref="B8:F15">
      <sortCondition ref="E7"/>
    </sortState>
  </autoFilter>
  <dataConsolidate/>
  <mergeCells count="13">
    <mergeCell ref="N21:N22"/>
    <mergeCell ref="O21:O22"/>
    <mergeCell ref="P21:P22"/>
    <mergeCell ref="A1:G1"/>
    <mergeCell ref="D2:G2"/>
    <mergeCell ref="B3:F3"/>
    <mergeCell ref="B5:B6"/>
    <mergeCell ref="P5:P6"/>
    <mergeCell ref="A21:A22"/>
    <mergeCell ref="B21:B22"/>
    <mergeCell ref="C21:C22"/>
    <mergeCell ref="D21:K21"/>
    <mergeCell ref="L21:M21"/>
  </mergeCells>
  <conditionalFormatting sqref="Q1:R65521">
    <cfRule type="cellIs" dxfId="13" priority="1" stopIfTrue="1" operator="equal">
      <formula>"лично"</formula>
    </cfRule>
    <cfRule type="cellIs" dxfId="12" priority="2" stopIfTrue="1" operator="equal">
      <formula>"в/к"</formula>
    </cfRule>
  </conditionalFormatting>
  <pageMargins left="0.56533333333333335" right="0.06" top="0.112" bottom="0.49066666666666664" header="0.51181102362204722" footer="0.51181102362204722"/>
  <pageSetup paperSize="9" scale="64" orientation="portrait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JY62"/>
  <sheetViews>
    <sheetView view="pageLayout" zoomScaleNormal="100" zoomScaleSheetLayoutView="106" workbookViewId="0">
      <selection sqref="A1:R49"/>
    </sheetView>
  </sheetViews>
  <sheetFormatPr defaultColWidth="13" defaultRowHeight="15"/>
  <cols>
    <col min="1" max="1" width="5.140625" style="75" customWidth="1"/>
    <col min="2" max="2" width="8.28515625" style="235" customWidth="1"/>
    <col min="3" max="3" width="26.42578125" style="7" customWidth="1"/>
    <col min="4" max="4" width="33.7109375" style="133" customWidth="1"/>
    <col min="5" max="5" width="10.42578125" style="57" customWidth="1"/>
    <col min="6" max="6" width="5.85546875" style="58" customWidth="1"/>
    <col min="7" max="7" width="6.140625" style="58" customWidth="1"/>
    <col min="8" max="8" width="5" style="58" customWidth="1"/>
    <col min="9" max="9" width="6.42578125" style="58" customWidth="1"/>
    <col min="10" max="14" width="5.42578125" style="23" customWidth="1"/>
    <col min="15" max="15" width="5.28515625" style="23" customWidth="1"/>
    <col min="16" max="16" width="5.42578125" style="59" customWidth="1"/>
    <col min="17" max="17" width="10.85546875" style="18" customWidth="1"/>
    <col min="18" max="18" width="7.7109375" style="23" hidden="1" customWidth="1"/>
    <col min="19" max="19" width="9.140625" style="23" hidden="1" customWidth="1"/>
    <col min="20" max="20" width="9.5703125" style="7" hidden="1" customWidth="1"/>
    <col min="21" max="21" width="8" style="7" hidden="1" customWidth="1"/>
    <col min="22" max="22" width="44.85546875" style="7" hidden="1" customWidth="1"/>
    <col min="23" max="23" width="24.7109375" style="7" hidden="1" customWidth="1"/>
    <col min="24" max="24" width="20.42578125" style="7" hidden="1" customWidth="1"/>
    <col min="25" max="27" width="13.140625" style="7" hidden="1" customWidth="1"/>
    <col min="28" max="28" width="0" style="19" hidden="1" customWidth="1"/>
    <col min="29" max="29" width="29.42578125" style="19" hidden="1" customWidth="1"/>
    <col min="30" max="50" width="0" style="19" hidden="1" customWidth="1"/>
    <col min="51" max="258" width="0" style="7" hidden="1" customWidth="1"/>
    <col min="259" max="259" width="4.5703125" style="7" hidden="1" customWidth="1"/>
    <col min="260" max="260" width="23.5703125" style="7" hidden="1" customWidth="1"/>
    <col min="261" max="261" width="30.28515625" style="7" hidden="1" customWidth="1"/>
    <col min="262" max="262" width="10.42578125" style="7" hidden="1" customWidth="1"/>
    <col min="263" max="263" width="6.7109375" style="7" hidden="1" customWidth="1"/>
    <col min="264" max="264" width="6.140625" style="7" hidden="1" customWidth="1"/>
    <col min="265" max="265" width="5" style="7" hidden="1" customWidth="1"/>
    <col min="266" max="266" width="6.42578125" style="7" hidden="1" customWidth="1"/>
    <col min="267" max="269" width="5.42578125" style="7" hidden="1" customWidth="1"/>
    <col min="270" max="270" width="5.28515625" style="7" hidden="1" customWidth="1"/>
    <col min="271" max="271" width="5.42578125" style="7" hidden="1" customWidth="1"/>
    <col min="272" max="272" width="5.7109375" style="7" hidden="1" customWidth="1"/>
    <col min="273" max="273" width="9.42578125" style="7" hidden="1" customWidth="1"/>
    <col min="274" max="274" width="10.140625" style="7" hidden="1" customWidth="1"/>
    <col min="275" max="275" width="9.140625" style="7" hidden="1" customWidth="1"/>
    <col min="276" max="276" width="9.5703125" style="7" hidden="1" customWidth="1"/>
    <col min="277" max="277" width="5.28515625" style="7" hidden="1" customWidth="1"/>
    <col min="278" max="278" width="5.140625" style="7" hidden="1" customWidth="1"/>
    <col min="279" max="279" width="7.42578125" style="7" hidden="1" customWidth="1"/>
    <col min="280" max="280" width="8.5703125" style="7" hidden="1" customWidth="1"/>
    <col min="281" max="283" width="13.140625" style="7" hidden="1" customWidth="1"/>
    <col min="284" max="284" width="0" style="7" hidden="1" customWidth="1"/>
    <col min="285" max="285" width="29.42578125" style="7" hidden="1" customWidth="1"/>
    <col min="286" max="348" width="0" style="7" hidden="1" customWidth="1"/>
    <col min="349" max="16384" width="13" style="7"/>
  </cols>
  <sheetData>
    <row r="1" spans="1:50" ht="19.899999999999999" customHeight="1">
      <c r="A1" s="7"/>
      <c r="B1" s="383" t="s">
        <v>53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18"/>
    </row>
    <row r="2" spans="1:50" ht="34.9" customHeight="1">
      <c r="C2" s="215" t="s">
        <v>54</v>
      </c>
      <c r="D2" s="131"/>
      <c r="E2" s="72"/>
      <c r="F2" s="72"/>
      <c r="G2" s="72"/>
      <c r="H2" s="72"/>
      <c r="I2" s="72"/>
      <c r="J2" s="72"/>
      <c r="K2" s="72"/>
      <c r="L2" s="72"/>
      <c r="M2" s="72"/>
      <c r="N2" s="72"/>
      <c r="O2" s="447" t="s">
        <v>2</v>
      </c>
      <c r="P2" s="447"/>
      <c r="Q2" s="447"/>
      <c r="R2" s="447"/>
      <c r="S2" s="72"/>
    </row>
    <row r="3" spans="1:50" ht="25.9" customHeight="1">
      <c r="C3" s="20"/>
      <c r="D3" s="387" t="s">
        <v>85</v>
      </c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20"/>
      <c r="R3" s="20"/>
      <c r="S3" s="20"/>
    </row>
    <row r="4" spans="1:50" ht="16.149999999999999" customHeight="1">
      <c r="A4" s="76"/>
      <c r="B4" s="236"/>
      <c r="C4" s="21"/>
      <c r="D4" s="132"/>
      <c r="E4" s="21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5" spans="1:50" ht="22.9" customHeight="1">
      <c r="A5" s="441"/>
      <c r="B5" s="448"/>
      <c r="C5" s="450" t="s">
        <v>13</v>
      </c>
      <c r="D5" s="452" t="s">
        <v>0</v>
      </c>
      <c r="E5" s="454" t="s">
        <v>14</v>
      </c>
      <c r="F5" s="456" t="s">
        <v>43</v>
      </c>
      <c r="G5" s="456"/>
      <c r="H5" s="456"/>
      <c r="I5" s="456"/>
      <c r="J5" s="456"/>
      <c r="K5" s="456"/>
      <c r="L5" s="456"/>
      <c r="M5" s="456"/>
      <c r="N5" s="456"/>
      <c r="O5" s="456"/>
      <c r="P5" s="139" t="s">
        <v>36</v>
      </c>
      <c r="Q5" s="457" t="s">
        <v>3</v>
      </c>
      <c r="R5" s="443" t="s">
        <v>1</v>
      </c>
      <c r="S5" s="445" t="s">
        <v>4</v>
      </c>
      <c r="T5" s="24" t="s">
        <v>22</v>
      </c>
      <c r="U5" s="25" t="s">
        <v>23</v>
      </c>
      <c r="V5" s="19"/>
      <c r="W5" s="19"/>
      <c r="X5" s="19"/>
      <c r="Y5" s="19" t="e">
        <f>MAX($S$8:$S$40)*1.3</f>
        <v>#REF!</v>
      </c>
      <c r="Z5" s="26">
        <f>MIN(Z8:Z40)</f>
        <v>1.0416666666666667E-3</v>
      </c>
      <c r="AA5" s="27"/>
    </row>
    <row r="6" spans="1:50" ht="16.5" customHeight="1">
      <c r="A6" s="442"/>
      <c r="B6" s="449"/>
      <c r="C6" s="451"/>
      <c r="D6" s="453"/>
      <c r="E6" s="455"/>
      <c r="F6" s="140">
        <v>1</v>
      </c>
      <c r="G6" s="140">
        <v>2</v>
      </c>
      <c r="H6" s="140">
        <v>3</v>
      </c>
      <c r="I6" s="140">
        <v>4</v>
      </c>
      <c r="J6" s="140">
        <v>5</v>
      </c>
      <c r="K6" s="140">
        <v>6</v>
      </c>
      <c r="L6" s="140">
        <v>7</v>
      </c>
      <c r="M6" s="140">
        <v>8</v>
      </c>
      <c r="N6" s="140">
        <v>9</v>
      </c>
      <c r="O6" s="141">
        <v>10</v>
      </c>
      <c r="P6" s="142" t="s">
        <v>25</v>
      </c>
      <c r="Q6" s="458"/>
      <c r="R6" s="444"/>
      <c r="S6" s="446"/>
      <c r="T6" s="29"/>
      <c r="U6" s="19"/>
      <c r="V6" s="19" t="s">
        <v>26</v>
      </c>
      <c r="W6" s="19" t="s">
        <v>27</v>
      </c>
      <c r="X6" s="19" t="s">
        <v>28</v>
      </c>
      <c r="Y6" s="19" t="s">
        <v>29</v>
      </c>
      <c r="Z6" s="19" t="s">
        <v>30</v>
      </c>
      <c r="AA6" s="19" t="s">
        <v>31</v>
      </c>
    </row>
    <row r="7" spans="1:50" ht="9.6" customHeight="1">
      <c r="A7" s="143"/>
      <c r="B7" s="237"/>
      <c r="C7" s="144"/>
      <c r="D7" s="145"/>
      <c r="E7" s="146"/>
      <c r="F7" s="147"/>
      <c r="G7" s="147"/>
      <c r="H7" s="147"/>
      <c r="I7" s="147"/>
      <c r="J7" s="147"/>
      <c r="K7" s="147"/>
      <c r="L7" s="147"/>
      <c r="M7" s="147"/>
      <c r="N7" s="147"/>
      <c r="O7" s="148"/>
      <c r="P7" s="149"/>
      <c r="Q7" s="144"/>
      <c r="R7" s="150"/>
      <c r="S7" s="135"/>
      <c r="T7" s="29"/>
      <c r="U7" s="19"/>
      <c r="V7" s="19"/>
      <c r="W7" s="19"/>
      <c r="X7" s="19"/>
      <c r="Y7" s="19"/>
      <c r="Z7" s="19"/>
      <c r="AA7" s="19"/>
    </row>
    <row r="8" spans="1:50" s="34" customFormat="1" ht="28.35" customHeight="1">
      <c r="A8" s="181"/>
      <c r="B8" s="238">
        <f>Q8+Q9+Q10</f>
        <v>1.3414351851851851E-2</v>
      </c>
      <c r="C8" s="151" t="s">
        <v>211</v>
      </c>
      <c r="D8" s="152" t="s">
        <v>67</v>
      </c>
      <c r="E8" s="222">
        <v>1.2268518518518518E-3</v>
      </c>
      <c r="F8" s="190">
        <v>60</v>
      </c>
      <c r="G8" s="190">
        <v>60</v>
      </c>
      <c r="H8" s="190"/>
      <c r="I8" s="190">
        <v>35</v>
      </c>
      <c r="J8" s="190"/>
      <c r="K8" s="190"/>
      <c r="L8" s="190">
        <v>10</v>
      </c>
      <c r="M8" s="190"/>
      <c r="N8" s="190">
        <v>60</v>
      </c>
      <c r="O8" s="190"/>
      <c r="P8" s="190">
        <f t="shared" ref="P8:P40" si="0">SUM(F8:O8)</f>
        <v>225</v>
      </c>
      <c r="Q8" s="192">
        <f t="shared" ref="Q8:Q34" si="1">Y8/86400</f>
        <v>3.8310185185185183E-3</v>
      </c>
      <c r="R8" s="212" t="e">
        <f>IF(S8="в\к","в\к",RANK(S8,$S$8:$S$20,1))</f>
        <v>#REF!</v>
      </c>
      <c r="S8" s="136">
        <f>IF(U8="",AA8/MIN($AA$8:$AA$20)*100,"в\к")</f>
        <v>252.67175572519082</v>
      </c>
      <c r="T8" s="35"/>
      <c r="U8" s="19"/>
      <c r="V8" s="19">
        <f t="shared" ref="V8:V34" si="2">MINUTE(E8)</f>
        <v>1</v>
      </c>
      <c r="W8" s="32">
        <f t="shared" ref="W8:W34" si="3">SECOND(E8)</f>
        <v>46</v>
      </c>
      <c r="X8" s="19">
        <f t="shared" ref="X8:X34" si="4">P8</f>
        <v>225</v>
      </c>
      <c r="Y8" s="19">
        <f t="shared" ref="Y8:Y34" si="5">V8*60+W8+X8</f>
        <v>331</v>
      </c>
      <c r="Z8" s="27">
        <f t="shared" ref="Z8:Z34" si="6">IF(U8="",Q8,"")</f>
        <v>3.8310185185185183E-3</v>
      </c>
      <c r="AA8" s="19">
        <f t="shared" ref="AA8:AA34" si="7">IF(U8="",Y8,"")</f>
        <v>331</v>
      </c>
      <c r="AB8" s="36"/>
      <c r="AC8" s="7"/>
      <c r="AD8" s="33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</row>
    <row r="9" spans="1:50" s="37" customFormat="1" ht="28.35" customHeight="1">
      <c r="A9" s="153"/>
      <c r="B9" s="238"/>
      <c r="C9" s="137" t="s">
        <v>212</v>
      </c>
      <c r="D9" s="138" t="s">
        <v>67</v>
      </c>
      <c r="E9" s="223">
        <v>1.1921296296296296E-3</v>
      </c>
      <c r="F9" s="224">
        <v>60</v>
      </c>
      <c r="G9" s="224">
        <v>25</v>
      </c>
      <c r="H9" s="224">
        <v>60</v>
      </c>
      <c r="I9" s="224">
        <v>30</v>
      </c>
      <c r="J9" s="224">
        <v>10</v>
      </c>
      <c r="K9" s="224"/>
      <c r="L9" s="224">
        <v>60</v>
      </c>
      <c r="M9" s="224"/>
      <c r="N9" s="224"/>
      <c r="O9" s="224"/>
      <c r="P9" s="224">
        <f t="shared" si="0"/>
        <v>245</v>
      </c>
      <c r="Q9" s="225">
        <f t="shared" si="1"/>
        <v>4.0277777777777777E-3</v>
      </c>
      <c r="R9" s="213" t="e">
        <f>IF(S9="в\к","в\к",RANK(S9,$S$8:$S$20,1))</f>
        <v>#REF!</v>
      </c>
      <c r="S9" s="136">
        <f>IF(U9="",AA9/MIN($AA$8:$AA$20)*100,"в\к")</f>
        <v>265.64885496183206</v>
      </c>
      <c r="T9" s="35"/>
      <c r="U9" s="19"/>
      <c r="V9" s="19">
        <f t="shared" si="2"/>
        <v>1</v>
      </c>
      <c r="W9" s="32">
        <f t="shared" si="3"/>
        <v>43</v>
      </c>
      <c r="X9" s="19">
        <f t="shared" si="4"/>
        <v>245</v>
      </c>
      <c r="Y9" s="19">
        <f t="shared" si="5"/>
        <v>348</v>
      </c>
      <c r="Z9" s="27">
        <f t="shared" si="6"/>
        <v>4.0277777777777777E-3</v>
      </c>
      <c r="AA9" s="19">
        <f t="shared" si="7"/>
        <v>348</v>
      </c>
      <c r="AB9" s="19"/>
      <c r="AC9" s="7"/>
      <c r="AD9" s="33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</row>
    <row r="10" spans="1:50" ht="28.35" customHeight="1">
      <c r="A10" s="153"/>
      <c r="B10" s="239"/>
      <c r="C10" s="137" t="s">
        <v>213</v>
      </c>
      <c r="D10" s="138" t="s">
        <v>67</v>
      </c>
      <c r="E10" s="223">
        <v>1.0995370370370371E-3</v>
      </c>
      <c r="F10" s="224">
        <v>60</v>
      </c>
      <c r="G10" s="224">
        <v>35</v>
      </c>
      <c r="H10" s="224">
        <v>120</v>
      </c>
      <c r="I10" s="224">
        <v>50</v>
      </c>
      <c r="J10" s="224">
        <v>60</v>
      </c>
      <c r="K10" s="224"/>
      <c r="L10" s="224"/>
      <c r="M10" s="224"/>
      <c r="N10" s="224">
        <v>60</v>
      </c>
      <c r="O10" s="224"/>
      <c r="P10" s="224">
        <f t="shared" si="0"/>
        <v>385</v>
      </c>
      <c r="Q10" s="225">
        <f t="shared" si="1"/>
        <v>5.5555555555555558E-3</v>
      </c>
      <c r="R10" s="213" t="e">
        <f>IF(S10="в\к","в\к",RANK(S10,$S$8:$S$20,1))</f>
        <v>#REF!</v>
      </c>
      <c r="S10" s="136" t="e">
        <f>IF(#REF!="",#REF!/MIN($AA$8:$AA$20)*100,"в\к")</f>
        <v>#REF!</v>
      </c>
      <c r="T10" s="35"/>
      <c r="U10" s="19"/>
      <c r="V10" s="19">
        <f t="shared" si="2"/>
        <v>1</v>
      </c>
      <c r="W10" s="32">
        <f t="shared" si="3"/>
        <v>35</v>
      </c>
      <c r="X10" s="19">
        <f t="shared" si="4"/>
        <v>385</v>
      </c>
      <c r="Y10" s="19">
        <f t="shared" si="5"/>
        <v>480</v>
      </c>
      <c r="Z10" s="27">
        <f t="shared" si="6"/>
        <v>5.5555555555555558E-3</v>
      </c>
      <c r="AA10" s="19">
        <f t="shared" si="7"/>
        <v>480</v>
      </c>
      <c r="AB10" s="36"/>
      <c r="AC10" s="7"/>
      <c r="AD10" s="33"/>
    </row>
    <row r="11" spans="1:50" ht="28.35" customHeight="1">
      <c r="A11" s="181"/>
      <c r="B11" s="238">
        <f>Q11+Q12+Q13</f>
        <v>1.2650462962962962E-2</v>
      </c>
      <c r="C11" s="151" t="s">
        <v>107</v>
      </c>
      <c r="D11" s="152" t="s">
        <v>63</v>
      </c>
      <c r="E11" s="222">
        <v>1.3078703703703705E-3</v>
      </c>
      <c r="F11" s="190"/>
      <c r="G11" s="190">
        <v>35</v>
      </c>
      <c r="H11" s="190"/>
      <c r="I11" s="190">
        <v>45</v>
      </c>
      <c r="J11" s="190">
        <v>30</v>
      </c>
      <c r="K11" s="190"/>
      <c r="L11" s="190"/>
      <c r="M11" s="190">
        <v>10</v>
      </c>
      <c r="N11" s="190">
        <v>35</v>
      </c>
      <c r="O11" s="190"/>
      <c r="P11" s="190">
        <f t="shared" si="0"/>
        <v>155</v>
      </c>
      <c r="Q11" s="192">
        <f t="shared" si="1"/>
        <v>3.1018518518518517E-3</v>
      </c>
      <c r="R11" s="212" t="e">
        <f>IF(S11="в\к","в\к",RANK(S11,$S$8:$S$20,1))</f>
        <v>#REF!</v>
      </c>
      <c r="S11" s="136">
        <f>IF(U11="",AA11/MIN($AA$8:$AA$20)*100,"в\к")</f>
        <v>204.58015267175571</v>
      </c>
      <c r="T11" s="35"/>
      <c r="U11" s="19"/>
      <c r="V11" s="19">
        <f t="shared" si="2"/>
        <v>1</v>
      </c>
      <c r="W11" s="32">
        <f t="shared" si="3"/>
        <v>53</v>
      </c>
      <c r="X11" s="19">
        <f t="shared" si="4"/>
        <v>155</v>
      </c>
      <c r="Y11" s="19">
        <f t="shared" si="5"/>
        <v>268</v>
      </c>
      <c r="Z11" s="27">
        <f t="shared" si="6"/>
        <v>3.1018518518518517E-3</v>
      </c>
      <c r="AA11" s="19">
        <f t="shared" si="7"/>
        <v>268</v>
      </c>
      <c r="AB11" s="36"/>
      <c r="AC11" s="7"/>
      <c r="AD11" s="29"/>
    </row>
    <row r="12" spans="1:50" s="19" customFormat="1" ht="28.35" customHeight="1">
      <c r="A12" s="153"/>
      <c r="B12" s="239"/>
      <c r="C12" s="137" t="s">
        <v>108</v>
      </c>
      <c r="D12" s="138" t="s">
        <v>63</v>
      </c>
      <c r="E12" s="223">
        <v>1.3657407407407409E-3</v>
      </c>
      <c r="F12" s="224">
        <v>60</v>
      </c>
      <c r="G12" s="224">
        <v>60</v>
      </c>
      <c r="H12" s="224">
        <v>90</v>
      </c>
      <c r="I12" s="224">
        <v>20</v>
      </c>
      <c r="J12" s="224">
        <v>60</v>
      </c>
      <c r="K12" s="224"/>
      <c r="L12" s="224">
        <v>10</v>
      </c>
      <c r="M12" s="224">
        <v>30</v>
      </c>
      <c r="N12" s="224">
        <v>40</v>
      </c>
      <c r="O12" s="224"/>
      <c r="P12" s="224">
        <f t="shared" si="0"/>
        <v>370</v>
      </c>
      <c r="Q12" s="225">
        <f t="shared" si="1"/>
        <v>5.6481481481481478E-3</v>
      </c>
      <c r="R12" s="213" t="e">
        <f>IF(S12="в\к","в\к",RANK(S12,$S$8:$S$20,1))</f>
        <v>#REF!</v>
      </c>
      <c r="S12" s="136">
        <f>IF(U12="",AA12/MIN($AA$8:$AA$20)*100,"в\к")</f>
        <v>372.51908396946567</v>
      </c>
      <c r="T12" s="35"/>
      <c r="V12" s="19">
        <f t="shared" si="2"/>
        <v>1</v>
      </c>
      <c r="W12" s="32">
        <f t="shared" si="3"/>
        <v>58</v>
      </c>
      <c r="X12" s="19">
        <f t="shared" si="4"/>
        <v>370</v>
      </c>
      <c r="Y12" s="19">
        <f t="shared" si="5"/>
        <v>488</v>
      </c>
      <c r="Z12" s="27">
        <f t="shared" si="6"/>
        <v>5.6481481481481478E-3</v>
      </c>
      <c r="AA12" s="19">
        <f t="shared" si="7"/>
        <v>488</v>
      </c>
      <c r="AC12" s="7"/>
      <c r="AD12" s="29"/>
    </row>
    <row r="13" spans="1:50" ht="28.35" customHeight="1">
      <c r="A13" s="153"/>
      <c r="B13" s="239"/>
      <c r="C13" s="137" t="s">
        <v>109</v>
      </c>
      <c r="D13" s="138" t="s">
        <v>63</v>
      </c>
      <c r="E13" s="223">
        <v>1.4120370370370369E-3</v>
      </c>
      <c r="F13" s="224">
        <v>30</v>
      </c>
      <c r="G13" s="224">
        <v>60</v>
      </c>
      <c r="H13" s="224">
        <v>30</v>
      </c>
      <c r="I13" s="224">
        <v>55</v>
      </c>
      <c r="J13" s="224"/>
      <c r="K13" s="224">
        <v>10</v>
      </c>
      <c r="L13" s="224"/>
      <c r="M13" s="224">
        <v>30</v>
      </c>
      <c r="N13" s="224"/>
      <c r="O13" s="224"/>
      <c r="P13" s="224">
        <f t="shared" si="0"/>
        <v>215</v>
      </c>
      <c r="Q13" s="225">
        <f t="shared" si="1"/>
        <v>3.9004629629629628E-3</v>
      </c>
      <c r="R13" s="213" t="e">
        <f>IF(#REF!="в\к","в\к",RANK(#REF!,$S$8:$S$20,1))</f>
        <v>#REF!</v>
      </c>
      <c r="S13" s="136" t="e">
        <f>IF(#REF!="",#REF!/MIN($AA$8:$AA$20)*100,"в\к")</f>
        <v>#REF!</v>
      </c>
      <c r="T13" s="35"/>
      <c r="U13" s="19"/>
      <c r="V13" s="19">
        <f t="shared" si="2"/>
        <v>2</v>
      </c>
      <c r="W13" s="32">
        <f t="shared" si="3"/>
        <v>2</v>
      </c>
      <c r="X13" s="19">
        <f t="shared" si="4"/>
        <v>215</v>
      </c>
      <c r="Y13" s="19">
        <f t="shared" si="5"/>
        <v>337</v>
      </c>
      <c r="Z13" s="27">
        <f t="shared" si="6"/>
        <v>3.9004629629629628E-3</v>
      </c>
      <c r="AA13" s="19">
        <f t="shared" si="7"/>
        <v>337</v>
      </c>
      <c r="AB13" s="36"/>
      <c r="AD13" s="33"/>
    </row>
    <row r="14" spans="1:50" ht="28.35" customHeight="1">
      <c r="A14" s="181"/>
      <c r="B14" s="238">
        <f>Q14+Q15+Q16</f>
        <v>6.1689814814814819E-3</v>
      </c>
      <c r="C14" s="151" t="s">
        <v>171</v>
      </c>
      <c r="D14" s="152" t="s">
        <v>61</v>
      </c>
      <c r="E14" s="222">
        <v>1.1689814814814816E-3</v>
      </c>
      <c r="F14" s="190">
        <v>30</v>
      </c>
      <c r="G14" s="190"/>
      <c r="H14" s="190"/>
      <c r="I14" s="190"/>
      <c r="J14" s="190"/>
      <c r="K14" s="190"/>
      <c r="L14" s="190"/>
      <c r="M14" s="190"/>
      <c r="N14" s="190"/>
      <c r="O14" s="190"/>
      <c r="P14" s="190">
        <f t="shared" si="0"/>
        <v>30</v>
      </c>
      <c r="Q14" s="192">
        <f t="shared" si="1"/>
        <v>1.5162037037037036E-3</v>
      </c>
      <c r="R14" s="212" t="e">
        <f>IF(S14="в\к","в\к",RANK(S14,$S$8:$S$20,1))</f>
        <v>#REF!</v>
      </c>
      <c r="S14" s="136">
        <f>IF(U14="",AA14/MIN($AA$8:$AA$20)*100,"в\к")</f>
        <v>100</v>
      </c>
      <c r="T14" s="31"/>
      <c r="U14" s="19"/>
      <c r="V14" s="19">
        <f t="shared" si="2"/>
        <v>1</v>
      </c>
      <c r="W14" s="32">
        <f t="shared" si="3"/>
        <v>41</v>
      </c>
      <c r="X14" s="19">
        <f t="shared" si="4"/>
        <v>30</v>
      </c>
      <c r="Y14" s="19">
        <f t="shared" si="5"/>
        <v>131</v>
      </c>
      <c r="Z14" s="27">
        <f t="shared" si="6"/>
        <v>1.5162037037037036E-3</v>
      </c>
      <c r="AA14" s="19">
        <f t="shared" si="7"/>
        <v>131</v>
      </c>
      <c r="AB14" s="40"/>
      <c r="AD14" s="29"/>
    </row>
    <row r="15" spans="1:50" s="34" customFormat="1" ht="28.35" customHeight="1">
      <c r="A15" s="153"/>
      <c r="B15" s="239"/>
      <c r="C15" s="137" t="s">
        <v>167</v>
      </c>
      <c r="D15" s="138" t="s">
        <v>61</v>
      </c>
      <c r="E15" s="223">
        <v>1.1805555555555556E-3</v>
      </c>
      <c r="F15" s="224">
        <v>5</v>
      </c>
      <c r="G15" s="224"/>
      <c r="H15" s="224">
        <v>20</v>
      </c>
      <c r="I15" s="224">
        <v>15</v>
      </c>
      <c r="J15" s="224"/>
      <c r="K15" s="224"/>
      <c r="L15" s="224"/>
      <c r="M15" s="224">
        <v>20</v>
      </c>
      <c r="N15" s="224">
        <v>5</v>
      </c>
      <c r="O15" s="224"/>
      <c r="P15" s="224">
        <f t="shared" si="0"/>
        <v>65</v>
      </c>
      <c r="Q15" s="225">
        <f t="shared" si="1"/>
        <v>1.9328703703703704E-3</v>
      </c>
      <c r="R15" s="213" t="e">
        <f>IF(S15="в\к","в\к",RANK(S15,$S$8:$S$20,1))</f>
        <v>#REF!</v>
      </c>
      <c r="S15" s="136" t="e">
        <f>IF(#REF!="",#REF!/MIN($AA$8:$AA$20)*100,"в\к")</f>
        <v>#REF!</v>
      </c>
      <c r="T15" s="31"/>
      <c r="U15" s="19"/>
      <c r="V15" s="19">
        <f t="shared" si="2"/>
        <v>1</v>
      </c>
      <c r="W15" s="32">
        <f t="shared" si="3"/>
        <v>42</v>
      </c>
      <c r="X15" s="19">
        <f t="shared" si="4"/>
        <v>65</v>
      </c>
      <c r="Y15" s="19">
        <f t="shared" si="5"/>
        <v>167</v>
      </c>
      <c r="Z15" s="27">
        <f t="shared" si="6"/>
        <v>1.9328703703703704E-3</v>
      </c>
      <c r="AA15" s="19">
        <f t="shared" si="7"/>
        <v>167</v>
      </c>
      <c r="AB15" s="40"/>
      <c r="AC15" s="19"/>
      <c r="AD15" s="2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</row>
    <row r="16" spans="1:50" s="43" customFormat="1" ht="28.35" customHeight="1">
      <c r="A16" s="153"/>
      <c r="B16" s="239"/>
      <c r="C16" s="137" t="s">
        <v>168</v>
      </c>
      <c r="D16" s="138" t="s">
        <v>61</v>
      </c>
      <c r="E16" s="223">
        <v>1.3888888888888889E-3</v>
      </c>
      <c r="F16" s="224">
        <v>10</v>
      </c>
      <c r="G16" s="224">
        <v>30</v>
      </c>
      <c r="H16" s="224"/>
      <c r="I16" s="224"/>
      <c r="J16" s="224">
        <v>25</v>
      </c>
      <c r="K16" s="224"/>
      <c r="L16" s="224"/>
      <c r="M16" s="224">
        <v>10</v>
      </c>
      <c r="N16" s="224">
        <v>40</v>
      </c>
      <c r="O16" s="224"/>
      <c r="P16" s="224">
        <f t="shared" si="0"/>
        <v>115</v>
      </c>
      <c r="Q16" s="225">
        <f t="shared" si="1"/>
        <v>2.7199074074074074E-3</v>
      </c>
      <c r="R16" s="213" t="e">
        <f>IF(S16="в\к","в\к",RANK(S16,$S$8:$S$20,1))</f>
        <v>#REF!</v>
      </c>
      <c r="S16" s="136">
        <f>IF(U16="",AA16/MIN($AA$8:$AA$20)*100,"в\к")</f>
        <v>179.38931297709922</v>
      </c>
      <c r="T16" s="31"/>
      <c r="U16" s="19"/>
      <c r="V16" s="19">
        <f t="shared" si="2"/>
        <v>2</v>
      </c>
      <c r="W16" s="32">
        <f t="shared" si="3"/>
        <v>0</v>
      </c>
      <c r="X16" s="19">
        <f t="shared" si="4"/>
        <v>115</v>
      </c>
      <c r="Y16" s="19">
        <f t="shared" si="5"/>
        <v>235</v>
      </c>
      <c r="Z16" s="27">
        <f t="shared" si="6"/>
        <v>2.7199074074074074E-3</v>
      </c>
      <c r="AA16" s="19">
        <f t="shared" si="7"/>
        <v>235</v>
      </c>
      <c r="AB16" s="19"/>
      <c r="AC16" s="19"/>
      <c r="AD16" s="41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</row>
    <row r="17" spans="1:50" s="39" customFormat="1" ht="28.35" customHeight="1">
      <c r="A17" s="181"/>
      <c r="B17" s="238">
        <f>Q17+Q18+Q19</f>
        <v>1.6469907407407405E-2</v>
      </c>
      <c r="C17" s="151" t="s">
        <v>169</v>
      </c>
      <c r="D17" s="152" t="s">
        <v>68</v>
      </c>
      <c r="E17" s="222">
        <v>1.3310185185185185E-3</v>
      </c>
      <c r="F17" s="190">
        <v>60</v>
      </c>
      <c r="G17" s="190">
        <v>60</v>
      </c>
      <c r="H17" s="190">
        <v>60</v>
      </c>
      <c r="I17" s="190">
        <v>36</v>
      </c>
      <c r="J17" s="190">
        <v>60</v>
      </c>
      <c r="K17" s="190"/>
      <c r="L17" s="190">
        <v>40</v>
      </c>
      <c r="M17" s="190">
        <v>60</v>
      </c>
      <c r="N17" s="190">
        <v>60</v>
      </c>
      <c r="O17" s="190"/>
      <c r="P17" s="190">
        <f t="shared" si="0"/>
        <v>436</v>
      </c>
      <c r="Q17" s="192">
        <f t="shared" si="1"/>
        <v>6.3773148148148148E-3</v>
      </c>
      <c r="R17" s="212" t="e">
        <f>IF(S17="в\к","в\к",RANK(S17,$S$8:$S$20,1))</f>
        <v>#REF!</v>
      </c>
      <c r="S17" s="136">
        <f>IF(U17="",AA17/MIN($AA$8:$AA$20)*100,"в\к")</f>
        <v>420.61068702290072</v>
      </c>
      <c r="T17" s="35"/>
      <c r="U17" s="19"/>
      <c r="V17" s="19">
        <f t="shared" si="2"/>
        <v>1</v>
      </c>
      <c r="W17" s="32">
        <f t="shared" si="3"/>
        <v>55</v>
      </c>
      <c r="X17" s="19">
        <f t="shared" si="4"/>
        <v>436</v>
      </c>
      <c r="Y17" s="19">
        <f t="shared" si="5"/>
        <v>551</v>
      </c>
      <c r="Z17" s="27">
        <f t="shared" si="6"/>
        <v>6.3773148148148148E-3</v>
      </c>
      <c r="AA17" s="19">
        <f t="shared" si="7"/>
        <v>551</v>
      </c>
      <c r="AB17" s="36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</row>
    <row r="18" spans="1:50" s="39" customFormat="1" ht="28.35" customHeight="1">
      <c r="A18" s="153"/>
      <c r="B18" s="239"/>
      <c r="C18" s="137" t="s">
        <v>170</v>
      </c>
      <c r="D18" s="138" t="s">
        <v>68</v>
      </c>
      <c r="E18" s="223">
        <v>1.2962962962962963E-3</v>
      </c>
      <c r="F18" s="224">
        <v>60</v>
      </c>
      <c r="G18" s="224">
        <v>55</v>
      </c>
      <c r="H18" s="224">
        <v>120</v>
      </c>
      <c r="I18" s="224">
        <v>10</v>
      </c>
      <c r="J18" s="224">
        <v>35</v>
      </c>
      <c r="K18" s="224">
        <v>40</v>
      </c>
      <c r="L18" s="224"/>
      <c r="M18" s="224">
        <v>15</v>
      </c>
      <c r="N18" s="224">
        <v>30</v>
      </c>
      <c r="O18" s="224"/>
      <c r="P18" s="224">
        <f t="shared" si="0"/>
        <v>365</v>
      </c>
      <c r="Q18" s="225">
        <f t="shared" si="1"/>
        <v>5.5208333333333333E-3</v>
      </c>
      <c r="R18" s="213" t="e">
        <f>IF(S18="в\к","в\к",RANK(S18,$S$8:$S$20,1))</f>
        <v>#REF!</v>
      </c>
      <c r="S18" s="136">
        <f>IF(U18="",AA18/MIN($AA$8:$AA$20)*100,"в\к")</f>
        <v>364.12213740458014</v>
      </c>
      <c r="T18" s="35"/>
      <c r="U18" s="19"/>
      <c r="V18" s="19">
        <f t="shared" si="2"/>
        <v>1</v>
      </c>
      <c r="W18" s="32">
        <f t="shared" si="3"/>
        <v>52</v>
      </c>
      <c r="X18" s="19">
        <f t="shared" si="4"/>
        <v>365</v>
      </c>
      <c r="Y18" s="19">
        <f t="shared" si="5"/>
        <v>477</v>
      </c>
      <c r="Z18" s="27">
        <f t="shared" si="6"/>
        <v>5.5208333333333333E-3</v>
      </c>
      <c r="AA18" s="19">
        <f t="shared" si="7"/>
        <v>477</v>
      </c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</row>
    <row r="19" spans="1:50" s="37" customFormat="1" ht="28.35" customHeight="1">
      <c r="A19" s="153"/>
      <c r="B19" s="239"/>
      <c r="C19" s="137" t="s">
        <v>246</v>
      </c>
      <c r="D19" s="138" t="s">
        <v>68</v>
      </c>
      <c r="E19" s="223">
        <v>1.0995370370370371E-3</v>
      </c>
      <c r="F19" s="224">
        <v>40</v>
      </c>
      <c r="G19" s="224">
        <v>30</v>
      </c>
      <c r="H19" s="224">
        <v>30</v>
      </c>
      <c r="I19" s="224">
        <v>55</v>
      </c>
      <c r="J19" s="224">
        <v>45</v>
      </c>
      <c r="K19" s="224">
        <v>10</v>
      </c>
      <c r="L19" s="224">
        <v>30</v>
      </c>
      <c r="M19" s="224">
        <v>60</v>
      </c>
      <c r="N19" s="224"/>
      <c r="O19" s="224"/>
      <c r="P19" s="224">
        <f t="shared" si="0"/>
        <v>300</v>
      </c>
      <c r="Q19" s="225">
        <f t="shared" si="1"/>
        <v>4.5717592592592589E-3</v>
      </c>
      <c r="R19" s="213" t="e">
        <f>IF(#REF!="в\к","в\к",RANK(#REF!,$S$8:$S$20,1))</f>
        <v>#REF!</v>
      </c>
      <c r="S19" s="136" t="e">
        <f>IF(#REF!="",#REF!/MIN($AA$8:$AA$20)*100,"в\к")</f>
        <v>#REF!</v>
      </c>
      <c r="T19" s="35"/>
      <c r="U19" s="19"/>
      <c r="V19" s="19">
        <f t="shared" si="2"/>
        <v>1</v>
      </c>
      <c r="W19" s="32">
        <f t="shared" si="3"/>
        <v>35</v>
      </c>
      <c r="X19" s="19">
        <f t="shared" si="4"/>
        <v>300</v>
      </c>
      <c r="Y19" s="19">
        <f t="shared" si="5"/>
        <v>395</v>
      </c>
      <c r="Z19" s="27">
        <f t="shared" si="6"/>
        <v>4.5717592592592589E-3</v>
      </c>
      <c r="AA19" s="19">
        <f t="shared" si="7"/>
        <v>395</v>
      </c>
      <c r="AB19" s="36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</row>
    <row r="20" spans="1:50" ht="28.35" customHeight="1">
      <c r="A20" s="181"/>
      <c r="B20" s="238">
        <f>Q20+Q21+Q22</f>
        <v>4.6412037037037038E-3</v>
      </c>
      <c r="C20" s="151" t="s">
        <v>160</v>
      </c>
      <c r="D20" s="152" t="s">
        <v>104</v>
      </c>
      <c r="E20" s="222">
        <v>1.1689814814814816E-3</v>
      </c>
      <c r="F20" s="190"/>
      <c r="G20" s="190">
        <v>25</v>
      </c>
      <c r="H20" s="190"/>
      <c r="I20" s="190"/>
      <c r="J20" s="190"/>
      <c r="K20" s="190"/>
      <c r="L20" s="190">
        <v>5</v>
      </c>
      <c r="M20" s="190">
        <v>20</v>
      </c>
      <c r="N20" s="190"/>
      <c r="O20" s="190"/>
      <c r="P20" s="190">
        <f t="shared" si="0"/>
        <v>50</v>
      </c>
      <c r="Q20" s="192">
        <f t="shared" si="1"/>
        <v>1.7476851851851852E-3</v>
      </c>
      <c r="R20" s="212" t="e">
        <f>IF(S20="в\к","в\к",RANK(S20,$S$8:$S$20,1))</f>
        <v>#REF!</v>
      </c>
      <c r="S20" s="136">
        <f>IF(U20="",AA20/MIN($AA$8:$AA$20)*100,"в\к")</f>
        <v>115.26717557251909</v>
      </c>
      <c r="T20" s="31"/>
      <c r="U20" s="19"/>
      <c r="V20" s="19">
        <f t="shared" si="2"/>
        <v>1</v>
      </c>
      <c r="W20" s="32">
        <f t="shared" si="3"/>
        <v>41</v>
      </c>
      <c r="X20" s="19">
        <f t="shared" si="4"/>
        <v>50</v>
      </c>
      <c r="Y20" s="19">
        <f t="shared" si="5"/>
        <v>151</v>
      </c>
      <c r="Z20" s="27">
        <f t="shared" si="6"/>
        <v>1.7476851851851852E-3</v>
      </c>
      <c r="AA20" s="19">
        <f t="shared" si="7"/>
        <v>151</v>
      </c>
      <c r="AB20" s="38"/>
    </row>
    <row r="21" spans="1:50" s="53" customFormat="1" ht="28.35" customHeight="1">
      <c r="A21" s="153"/>
      <c r="B21" s="239"/>
      <c r="C21" s="137" t="s">
        <v>161</v>
      </c>
      <c r="D21" s="138" t="s">
        <v>104</v>
      </c>
      <c r="E21" s="223">
        <v>8.1018518518518516E-4</v>
      </c>
      <c r="F21" s="224"/>
      <c r="G21" s="224">
        <v>15</v>
      </c>
      <c r="H21" s="224"/>
      <c r="I21" s="224"/>
      <c r="J21" s="224"/>
      <c r="K21" s="224"/>
      <c r="L21" s="224"/>
      <c r="M21" s="224">
        <v>5</v>
      </c>
      <c r="N21" s="224"/>
      <c r="O21" s="224"/>
      <c r="P21" s="224">
        <f t="shared" si="0"/>
        <v>20</v>
      </c>
      <c r="Q21" s="225">
        <f t="shared" si="1"/>
        <v>1.0416666666666667E-3</v>
      </c>
      <c r="R21" s="213" t="e">
        <f>IF(S21="в\к","в\к",RANK(S21,$S$8:$S$20,1))</f>
        <v>#REF!</v>
      </c>
      <c r="S21" s="136">
        <f>IF(U21="",AA21/MIN($AA$8:$AA$20)*100,"в\к")</f>
        <v>68.702290076335885</v>
      </c>
      <c r="T21" s="31"/>
      <c r="U21" s="19"/>
      <c r="V21" s="19">
        <f t="shared" si="2"/>
        <v>1</v>
      </c>
      <c r="W21" s="32">
        <f t="shared" si="3"/>
        <v>10</v>
      </c>
      <c r="X21" s="19">
        <f t="shared" si="4"/>
        <v>20</v>
      </c>
      <c r="Y21" s="19">
        <f t="shared" si="5"/>
        <v>90</v>
      </c>
      <c r="Z21" s="27">
        <f t="shared" si="6"/>
        <v>1.0416666666666667E-3</v>
      </c>
      <c r="AA21" s="19">
        <f t="shared" si="7"/>
        <v>90</v>
      </c>
      <c r="AB21" s="19"/>
    </row>
    <row r="22" spans="1:50" ht="28.35" customHeight="1">
      <c r="A22" s="153"/>
      <c r="B22" s="239"/>
      <c r="C22" s="137" t="s">
        <v>162</v>
      </c>
      <c r="D22" s="138" t="s">
        <v>104</v>
      </c>
      <c r="E22" s="223">
        <v>1.1574074074074073E-3</v>
      </c>
      <c r="F22" s="224"/>
      <c r="G22" s="224"/>
      <c r="H22" s="224">
        <v>10</v>
      </c>
      <c r="I22" s="224"/>
      <c r="J22" s="224">
        <v>25</v>
      </c>
      <c r="K22" s="224"/>
      <c r="L22" s="224"/>
      <c r="M22" s="224">
        <v>20</v>
      </c>
      <c r="N22" s="224">
        <v>5</v>
      </c>
      <c r="O22" s="224"/>
      <c r="P22" s="224">
        <f t="shared" si="0"/>
        <v>60</v>
      </c>
      <c r="Q22" s="225">
        <f t="shared" si="1"/>
        <v>1.8518518518518519E-3</v>
      </c>
      <c r="R22" s="213" t="e">
        <f>IF(S22="в\к","в\к",RANK(S22,$S$8:$S$20,1))</f>
        <v>#REF!</v>
      </c>
      <c r="S22" s="136" t="e">
        <f>IF(#REF!="",#REF!/MIN($AA$8:$AA$20)*100,"в\к")</f>
        <v>#REF!</v>
      </c>
      <c r="T22" s="31"/>
      <c r="U22" s="19"/>
      <c r="V22" s="19">
        <f t="shared" si="2"/>
        <v>1</v>
      </c>
      <c r="W22" s="32">
        <f t="shared" si="3"/>
        <v>40</v>
      </c>
      <c r="X22" s="19">
        <f t="shared" si="4"/>
        <v>60</v>
      </c>
      <c r="Y22" s="19">
        <f t="shared" si="5"/>
        <v>160</v>
      </c>
      <c r="Z22" s="27">
        <f t="shared" si="6"/>
        <v>1.8518518518518519E-3</v>
      </c>
      <c r="AA22" s="19">
        <f t="shared" si="7"/>
        <v>160</v>
      </c>
      <c r="AB22" s="38"/>
    </row>
    <row r="23" spans="1:50" ht="28.35" customHeight="1">
      <c r="A23" s="181"/>
      <c r="B23" s="238">
        <f>Q23+Q24+Q25</f>
        <v>8.6342592592592582E-3</v>
      </c>
      <c r="C23" s="151" t="s">
        <v>101</v>
      </c>
      <c r="D23" s="152" t="s">
        <v>64</v>
      </c>
      <c r="E23" s="222">
        <v>1.2037037037037038E-3</v>
      </c>
      <c r="F23" s="190"/>
      <c r="G23" s="190"/>
      <c r="H23" s="190"/>
      <c r="I23" s="190"/>
      <c r="J23" s="190"/>
      <c r="K23" s="190"/>
      <c r="L23" s="190">
        <v>20</v>
      </c>
      <c r="M23" s="190">
        <v>15</v>
      </c>
      <c r="N23" s="190"/>
      <c r="O23" s="190"/>
      <c r="P23" s="190">
        <f t="shared" si="0"/>
        <v>35</v>
      </c>
      <c r="Q23" s="192">
        <f t="shared" si="1"/>
        <v>1.6087962962962963E-3</v>
      </c>
      <c r="R23" s="212" t="e">
        <f>IF(S23="в\к","в\к",RANK(S23,$S$8:$S$20,1))</f>
        <v>#REF!</v>
      </c>
      <c r="S23" s="136">
        <f>IF(U23="",AA23/MIN($AA$8:$AA$20)*100,"в\к")</f>
        <v>106.10687022900764</v>
      </c>
      <c r="T23" s="35"/>
      <c r="U23" s="19"/>
      <c r="V23" s="19">
        <f t="shared" si="2"/>
        <v>1</v>
      </c>
      <c r="W23" s="32">
        <f t="shared" si="3"/>
        <v>44</v>
      </c>
      <c r="X23" s="19">
        <f t="shared" si="4"/>
        <v>35</v>
      </c>
      <c r="Y23" s="19">
        <f t="shared" si="5"/>
        <v>139</v>
      </c>
      <c r="Z23" s="27">
        <f t="shared" si="6"/>
        <v>1.6087962962962963E-3</v>
      </c>
      <c r="AA23" s="19">
        <f t="shared" si="7"/>
        <v>139</v>
      </c>
      <c r="AB23" s="38"/>
    </row>
    <row r="24" spans="1:50" ht="28.35" customHeight="1">
      <c r="A24" s="153"/>
      <c r="B24" s="239"/>
      <c r="C24" s="137" t="s">
        <v>102</v>
      </c>
      <c r="D24" s="138" t="s">
        <v>64</v>
      </c>
      <c r="E24" s="223">
        <v>1.261574074074074E-3</v>
      </c>
      <c r="F24" s="224"/>
      <c r="G24" s="224"/>
      <c r="H24" s="224"/>
      <c r="I24" s="224"/>
      <c r="J24" s="224"/>
      <c r="K24" s="224"/>
      <c r="L24" s="224"/>
      <c r="M24" s="224"/>
      <c r="N24" s="224">
        <v>10</v>
      </c>
      <c r="O24" s="224"/>
      <c r="P24" s="224">
        <f t="shared" si="0"/>
        <v>10</v>
      </c>
      <c r="Q24" s="225">
        <f t="shared" si="1"/>
        <v>1.3773148148148147E-3</v>
      </c>
      <c r="R24" s="213" t="e">
        <f>IF(S24="в\к","в\к",RANK(S24,$S$8:$S$20,1))</f>
        <v>#REF!</v>
      </c>
      <c r="S24" s="136">
        <f>IF(U24="",AA24/MIN($AA$8:$AA$20)*100,"в\к")</f>
        <v>90.839694656488547</v>
      </c>
      <c r="T24" s="35"/>
      <c r="U24" s="19"/>
      <c r="V24" s="19">
        <f t="shared" si="2"/>
        <v>1</v>
      </c>
      <c r="W24" s="32">
        <f t="shared" si="3"/>
        <v>49</v>
      </c>
      <c r="X24" s="19">
        <f t="shared" si="4"/>
        <v>10</v>
      </c>
      <c r="Y24" s="19">
        <f t="shared" si="5"/>
        <v>119</v>
      </c>
      <c r="Z24" s="27">
        <f t="shared" si="6"/>
        <v>1.3773148148148147E-3</v>
      </c>
      <c r="AA24" s="19">
        <f t="shared" si="7"/>
        <v>119</v>
      </c>
    </row>
    <row r="25" spans="1:50" ht="28.35" customHeight="1">
      <c r="A25" s="153"/>
      <c r="B25" s="239"/>
      <c r="C25" s="137" t="s">
        <v>103</v>
      </c>
      <c r="D25" s="138" t="s">
        <v>64</v>
      </c>
      <c r="E25" s="223">
        <v>1.423611111111111E-3</v>
      </c>
      <c r="F25" s="224">
        <v>60</v>
      </c>
      <c r="G25" s="224">
        <v>60</v>
      </c>
      <c r="H25" s="224">
        <v>40</v>
      </c>
      <c r="I25" s="224">
        <v>35</v>
      </c>
      <c r="J25" s="224">
        <v>60</v>
      </c>
      <c r="K25" s="224">
        <v>10</v>
      </c>
      <c r="L25" s="224">
        <v>40</v>
      </c>
      <c r="M25" s="224">
        <v>60</v>
      </c>
      <c r="N25" s="224"/>
      <c r="O25" s="224"/>
      <c r="P25" s="224">
        <f t="shared" si="0"/>
        <v>365</v>
      </c>
      <c r="Q25" s="225">
        <f t="shared" si="1"/>
        <v>5.6481481481481478E-3</v>
      </c>
      <c r="R25" s="213" t="e">
        <f>IF(#REF!="в\к","в\к",RANK(#REF!,$S$8:$S$20,1))</f>
        <v>#REF!</v>
      </c>
      <c r="S25" s="136" t="e">
        <f>IF(#REF!="",#REF!/MIN($AA$8:$AA$20)*100,"в\к")</f>
        <v>#REF!</v>
      </c>
      <c r="T25" s="35"/>
      <c r="U25" s="19"/>
      <c r="V25" s="19">
        <f t="shared" si="2"/>
        <v>2</v>
      </c>
      <c r="W25" s="32">
        <f t="shared" si="3"/>
        <v>3</v>
      </c>
      <c r="X25" s="19">
        <f t="shared" si="4"/>
        <v>365</v>
      </c>
      <c r="Y25" s="19">
        <f t="shared" si="5"/>
        <v>488</v>
      </c>
      <c r="Z25" s="27">
        <f t="shared" si="6"/>
        <v>5.6481481481481478E-3</v>
      </c>
      <c r="AA25" s="19">
        <f t="shared" si="7"/>
        <v>488</v>
      </c>
      <c r="AB25" s="38"/>
    </row>
    <row r="26" spans="1:50" ht="28.35" customHeight="1">
      <c r="A26" s="181"/>
      <c r="B26" s="238">
        <f>Q26+Q27+Q28</f>
        <v>1.2361111111111111E-2</v>
      </c>
      <c r="C26" s="151" t="s">
        <v>182</v>
      </c>
      <c r="D26" s="152" t="s">
        <v>62</v>
      </c>
      <c r="E26" s="222">
        <v>1.1574074074074073E-3</v>
      </c>
      <c r="F26" s="190">
        <v>5</v>
      </c>
      <c r="G26" s="190">
        <v>10</v>
      </c>
      <c r="H26" s="190"/>
      <c r="I26" s="190"/>
      <c r="J26" s="190"/>
      <c r="K26" s="190">
        <v>10</v>
      </c>
      <c r="L26" s="190"/>
      <c r="M26" s="190">
        <v>15</v>
      </c>
      <c r="N26" s="190"/>
      <c r="O26" s="190"/>
      <c r="P26" s="190">
        <f t="shared" si="0"/>
        <v>40</v>
      </c>
      <c r="Q26" s="192">
        <f t="shared" si="1"/>
        <v>1.6203703703703703E-3</v>
      </c>
      <c r="R26" s="212" t="e">
        <f>IF(S26="в\к","в\к",RANK(S26,$S$8:$S$20,1))</f>
        <v>#REF!</v>
      </c>
      <c r="S26" s="136">
        <f>IF(U26="",AA26/MIN($AA$8:$AA$20)*100,"в\к")</f>
        <v>106.87022900763358</v>
      </c>
      <c r="T26" s="31"/>
      <c r="U26" s="19"/>
      <c r="V26" s="19">
        <f t="shared" si="2"/>
        <v>1</v>
      </c>
      <c r="W26" s="32">
        <f t="shared" si="3"/>
        <v>40</v>
      </c>
      <c r="X26" s="19">
        <f t="shared" si="4"/>
        <v>40</v>
      </c>
      <c r="Y26" s="19">
        <f t="shared" si="5"/>
        <v>140</v>
      </c>
      <c r="Z26" s="27">
        <f t="shared" si="6"/>
        <v>1.6203703703703703E-3</v>
      </c>
      <c r="AA26" s="19">
        <f t="shared" si="7"/>
        <v>140</v>
      </c>
      <c r="AB26" s="36"/>
    </row>
    <row r="27" spans="1:50" ht="28.35" customHeight="1">
      <c r="A27" s="153"/>
      <c r="B27" s="239"/>
      <c r="C27" s="137" t="s">
        <v>183</v>
      </c>
      <c r="D27" s="138" t="s">
        <v>62</v>
      </c>
      <c r="E27" s="223">
        <v>1.6435185185185183E-3</v>
      </c>
      <c r="F27" s="224">
        <v>60</v>
      </c>
      <c r="G27" s="224">
        <v>60</v>
      </c>
      <c r="H27" s="224">
        <v>60</v>
      </c>
      <c r="I27" s="224">
        <v>30</v>
      </c>
      <c r="J27" s="224">
        <v>50</v>
      </c>
      <c r="K27" s="224">
        <v>30</v>
      </c>
      <c r="L27" s="224">
        <v>10</v>
      </c>
      <c r="M27" s="224">
        <v>30</v>
      </c>
      <c r="N27" s="224"/>
      <c r="O27" s="224"/>
      <c r="P27" s="224">
        <f t="shared" si="0"/>
        <v>330</v>
      </c>
      <c r="Q27" s="225">
        <f t="shared" si="1"/>
        <v>5.4629629629629629E-3</v>
      </c>
      <c r="R27" s="213" t="e">
        <f>IF(S27="в\к","в\к",RANK(S27,$S$8:$S$20,1))</f>
        <v>#REF!</v>
      </c>
      <c r="S27" s="136">
        <f>IF(U27="",AA27/MIN($AA$8:$AA$20)*100,"в\к")</f>
        <v>360.30534351145036</v>
      </c>
      <c r="T27" s="31"/>
      <c r="U27" s="19"/>
      <c r="V27" s="19">
        <f t="shared" si="2"/>
        <v>2</v>
      </c>
      <c r="W27" s="32">
        <f t="shared" si="3"/>
        <v>22</v>
      </c>
      <c r="X27" s="19">
        <f t="shared" si="4"/>
        <v>330</v>
      </c>
      <c r="Y27" s="19">
        <f t="shared" si="5"/>
        <v>472</v>
      </c>
      <c r="Z27" s="27">
        <f t="shared" si="6"/>
        <v>5.4629629629629629E-3</v>
      </c>
      <c r="AA27" s="19">
        <f t="shared" si="7"/>
        <v>472</v>
      </c>
    </row>
    <row r="28" spans="1:50" ht="28.35" customHeight="1">
      <c r="A28" s="153"/>
      <c r="B28" s="239"/>
      <c r="C28" s="137" t="s">
        <v>184</v>
      </c>
      <c r="D28" s="138" t="s">
        <v>62</v>
      </c>
      <c r="E28" s="223">
        <v>1.3425925925925925E-3</v>
      </c>
      <c r="F28" s="224">
        <v>60</v>
      </c>
      <c r="G28" s="224">
        <v>60</v>
      </c>
      <c r="H28" s="224">
        <v>50</v>
      </c>
      <c r="I28" s="224">
        <v>60</v>
      </c>
      <c r="J28" s="224"/>
      <c r="K28" s="224">
        <v>10</v>
      </c>
      <c r="L28" s="224">
        <v>40</v>
      </c>
      <c r="M28" s="224">
        <v>60</v>
      </c>
      <c r="N28" s="224"/>
      <c r="O28" s="224"/>
      <c r="P28" s="224">
        <f t="shared" si="0"/>
        <v>340</v>
      </c>
      <c r="Q28" s="225">
        <f t="shared" si="1"/>
        <v>5.2777777777777779E-3</v>
      </c>
      <c r="R28" s="213" t="e">
        <f>IF(#REF!="в\к","в\к",RANK(#REF!,$S$8:$S$20,1))</f>
        <v>#REF!</v>
      </c>
      <c r="S28" s="136" t="e">
        <f>IF(#REF!="",#REF!/MIN($AA$8:$AA$20)*100,"в\к")</f>
        <v>#REF!</v>
      </c>
      <c r="T28" s="31"/>
      <c r="U28" s="19"/>
      <c r="V28" s="19">
        <f t="shared" si="2"/>
        <v>1</v>
      </c>
      <c r="W28" s="32">
        <f t="shared" si="3"/>
        <v>56</v>
      </c>
      <c r="X28" s="19">
        <f t="shared" si="4"/>
        <v>340</v>
      </c>
      <c r="Y28" s="19">
        <f t="shared" si="5"/>
        <v>456</v>
      </c>
      <c r="Z28" s="27">
        <f t="shared" si="6"/>
        <v>5.2777777777777779E-3</v>
      </c>
      <c r="AA28" s="19">
        <f t="shared" si="7"/>
        <v>456</v>
      </c>
      <c r="AB28" s="36"/>
    </row>
    <row r="29" spans="1:50" ht="28.35" customHeight="1">
      <c r="A29" s="181"/>
      <c r="B29" s="238">
        <f>Q29+Q30+Q31</f>
        <v>1.0011574074074074E-2</v>
      </c>
      <c r="C29" s="151" t="s">
        <v>157</v>
      </c>
      <c r="D29" s="152" t="s">
        <v>69</v>
      </c>
      <c r="E29" s="222">
        <v>1.2847222222222223E-3</v>
      </c>
      <c r="F29" s="190">
        <v>60</v>
      </c>
      <c r="G29" s="190">
        <v>40</v>
      </c>
      <c r="H29" s="190">
        <v>120</v>
      </c>
      <c r="I29" s="190">
        <v>30</v>
      </c>
      <c r="J29" s="190">
        <v>40</v>
      </c>
      <c r="K29" s="190"/>
      <c r="L29" s="190"/>
      <c r="M29" s="190">
        <v>40</v>
      </c>
      <c r="N29" s="190">
        <v>60</v>
      </c>
      <c r="O29" s="190"/>
      <c r="P29" s="190">
        <f t="shared" si="0"/>
        <v>390</v>
      </c>
      <c r="Q29" s="192">
        <f t="shared" si="1"/>
        <v>5.7986111111111112E-3</v>
      </c>
      <c r="R29" s="212" t="e">
        <f>IF(S29="в\к","в\к",RANK(S29,$S$8:$S$20,1))</f>
        <v>#REF!</v>
      </c>
      <c r="S29" s="136">
        <f>IF(U29="",AA29/MIN($AA$8:$AA$20)*100,"в\к")</f>
        <v>382.44274809160305</v>
      </c>
      <c r="T29" s="31"/>
      <c r="U29" s="19"/>
      <c r="V29" s="19">
        <f t="shared" si="2"/>
        <v>1</v>
      </c>
      <c r="W29" s="32">
        <f t="shared" si="3"/>
        <v>51</v>
      </c>
      <c r="X29" s="19">
        <f t="shared" si="4"/>
        <v>390</v>
      </c>
      <c r="Y29" s="19">
        <f t="shared" si="5"/>
        <v>501</v>
      </c>
      <c r="Z29" s="27">
        <f t="shared" si="6"/>
        <v>5.7986111111111112E-3</v>
      </c>
      <c r="AA29" s="19">
        <f t="shared" si="7"/>
        <v>501</v>
      </c>
      <c r="AB29" s="38"/>
    </row>
    <row r="30" spans="1:50" ht="28.35" customHeight="1">
      <c r="A30" s="153"/>
      <c r="B30" s="239"/>
      <c r="C30" s="137" t="s">
        <v>158</v>
      </c>
      <c r="D30" s="138" t="s">
        <v>69</v>
      </c>
      <c r="E30" s="223">
        <v>1.2152777777777778E-3</v>
      </c>
      <c r="F30" s="224"/>
      <c r="G30" s="224">
        <v>10</v>
      </c>
      <c r="H30" s="224"/>
      <c r="I30" s="224"/>
      <c r="J30" s="224"/>
      <c r="K30" s="224"/>
      <c r="L30" s="224"/>
      <c r="M30" s="224">
        <v>40</v>
      </c>
      <c r="N30" s="224"/>
      <c r="O30" s="224"/>
      <c r="P30" s="224">
        <f t="shared" si="0"/>
        <v>50</v>
      </c>
      <c r="Q30" s="225">
        <f t="shared" si="1"/>
        <v>1.7939814814814815E-3</v>
      </c>
      <c r="R30" s="213" t="e">
        <f>IF(S30="в\к","в\к",RANK(S30,$S$8:$S$20,1))</f>
        <v>#REF!</v>
      </c>
      <c r="S30" s="136">
        <f>IF(U30="",AA30/MIN($AA$8:$AA$20)*100,"в\к")</f>
        <v>118.32061068702291</v>
      </c>
      <c r="T30" s="31"/>
      <c r="U30" s="19"/>
      <c r="V30" s="19">
        <f t="shared" si="2"/>
        <v>1</v>
      </c>
      <c r="W30" s="32">
        <f t="shared" si="3"/>
        <v>45</v>
      </c>
      <c r="X30" s="19">
        <f t="shared" si="4"/>
        <v>50</v>
      </c>
      <c r="Y30" s="19">
        <f t="shared" si="5"/>
        <v>155</v>
      </c>
      <c r="Z30" s="27">
        <f t="shared" si="6"/>
        <v>1.7939814814814815E-3</v>
      </c>
      <c r="AA30" s="19">
        <f t="shared" si="7"/>
        <v>155</v>
      </c>
    </row>
    <row r="31" spans="1:50" ht="28.35" customHeight="1">
      <c r="A31" s="153"/>
      <c r="B31" s="239"/>
      <c r="C31" s="137" t="s">
        <v>159</v>
      </c>
      <c r="D31" s="138" t="s">
        <v>69</v>
      </c>
      <c r="E31" s="223">
        <v>1.261574074074074E-3</v>
      </c>
      <c r="F31" s="224">
        <v>60</v>
      </c>
      <c r="G31" s="224">
        <v>20</v>
      </c>
      <c r="H31" s="224"/>
      <c r="I31" s="224"/>
      <c r="J31" s="224"/>
      <c r="K31" s="224">
        <v>10</v>
      </c>
      <c r="L31" s="224"/>
      <c r="M31" s="224">
        <v>10</v>
      </c>
      <c r="N31" s="224"/>
      <c r="O31" s="224"/>
      <c r="P31" s="224">
        <f t="shared" si="0"/>
        <v>100</v>
      </c>
      <c r="Q31" s="225">
        <f t="shared" si="1"/>
        <v>2.4189814814814816E-3</v>
      </c>
      <c r="R31" s="213" t="e">
        <f>IF(S8="в\к","в\к",RANK(S8,$S$8:$S$20,1))</f>
        <v>#REF!</v>
      </c>
      <c r="S31" s="136">
        <f>IF(U8="",AA8/MIN($AA$8:$AA$20)*100,"в\к")</f>
        <v>252.67175572519082</v>
      </c>
      <c r="T31" s="31"/>
      <c r="U31" s="19"/>
      <c r="V31" s="19">
        <f t="shared" si="2"/>
        <v>1</v>
      </c>
      <c r="W31" s="32">
        <f t="shared" si="3"/>
        <v>49</v>
      </c>
      <c r="X31" s="19">
        <f t="shared" si="4"/>
        <v>100</v>
      </c>
      <c r="Y31" s="19">
        <f t="shared" si="5"/>
        <v>209</v>
      </c>
      <c r="Z31" s="27">
        <f t="shared" si="6"/>
        <v>2.4189814814814816E-3</v>
      </c>
      <c r="AA31" s="19">
        <f t="shared" si="7"/>
        <v>209</v>
      </c>
      <c r="AB31" s="38"/>
    </row>
    <row r="32" spans="1:50" ht="28.35" customHeight="1">
      <c r="A32" s="181"/>
      <c r="B32" s="238">
        <f>Q32+Q33+Q34</f>
        <v>1.2685185185185185E-2</v>
      </c>
      <c r="C32" s="151" t="s">
        <v>150</v>
      </c>
      <c r="D32" s="152" t="s">
        <v>66</v>
      </c>
      <c r="E32" s="222">
        <v>1.25E-3</v>
      </c>
      <c r="F32" s="190">
        <v>40</v>
      </c>
      <c r="G32" s="190"/>
      <c r="H32" s="190"/>
      <c r="I32" s="190">
        <v>5</v>
      </c>
      <c r="J32" s="190"/>
      <c r="K32" s="190"/>
      <c r="L32" s="190">
        <v>10</v>
      </c>
      <c r="M32" s="190">
        <v>25</v>
      </c>
      <c r="N32" s="190"/>
      <c r="O32" s="190"/>
      <c r="P32" s="190">
        <f t="shared" si="0"/>
        <v>80</v>
      </c>
      <c r="Q32" s="192">
        <f t="shared" si="1"/>
        <v>2.1759259259259258E-3</v>
      </c>
      <c r="R32" s="212" t="e">
        <f>IF(S32="в\к","в\к",RANK(S32,$S$8:$S$20,1))</f>
        <v>#REF!</v>
      </c>
      <c r="S32" s="136">
        <f>IF(U32="",AA32/MIN($AA$8:$AA$20)*100,"в\к")</f>
        <v>143.5114503816794</v>
      </c>
      <c r="T32" s="31"/>
      <c r="U32" s="19"/>
      <c r="V32" s="19">
        <f t="shared" si="2"/>
        <v>1</v>
      </c>
      <c r="W32" s="32">
        <f t="shared" si="3"/>
        <v>48</v>
      </c>
      <c r="X32" s="19">
        <f t="shared" si="4"/>
        <v>80</v>
      </c>
      <c r="Y32" s="19">
        <f t="shared" si="5"/>
        <v>188</v>
      </c>
      <c r="Z32" s="27">
        <f t="shared" si="6"/>
        <v>2.1759259259259258E-3</v>
      </c>
      <c r="AA32" s="19">
        <f t="shared" si="7"/>
        <v>188</v>
      </c>
      <c r="AB32" s="38"/>
    </row>
    <row r="33" spans="1:28" ht="28.35" customHeight="1">
      <c r="A33" s="153"/>
      <c r="B33" s="239"/>
      <c r="C33" s="137" t="s">
        <v>151</v>
      </c>
      <c r="D33" s="138" t="s">
        <v>66</v>
      </c>
      <c r="E33" s="223">
        <v>1.7592592592592592E-3</v>
      </c>
      <c r="F33" s="224">
        <v>30</v>
      </c>
      <c r="G33" s="224">
        <v>60</v>
      </c>
      <c r="H33" s="224">
        <v>10</v>
      </c>
      <c r="I33" s="224">
        <v>10</v>
      </c>
      <c r="J33" s="224">
        <v>45</v>
      </c>
      <c r="K33" s="224">
        <v>60</v>
      </c>
      <c r="L33" s="224">
        <v>60</v>
      </c>
      <c r="M33" s="224"/>
      <c r="N33" s="224"/>
      <c r="O33" s="224"/>
      <c r="P33" s="224">
        <f t="shared" si="0"/>
        <v>275</v>
      </c>
      <c r="Q33" s="225">
        <f t="shared" si="1"/>
        <v>4.9421296296296297E-3</v>
      </c>
      <c r="R33" s="213" t="e">
        <f>IF(S33="в\к","в\к",RANK(S33,$S$8:$S$20,1))</f>
        <v>#REF!</v>
      </c>
      <c r="S33" s="136">
        <f>IF(U33="",AA33/MIN($AA$8:$AA$20)*100,"в\к")</f>
        <v>325.95419847328247</v>
      </c>
      <c r="T33" s="31"/>
      <c r="U33" s="19"/>
      <c r="V33" s="19">
        <f t="shared" si="2"/>
        <v>2</v>
      </c>
      <c r="W33" s="32">
        <f t="shared" si="3"/>
        <v>32</v>
      </c>
      <c r="X33" s="19">
        <f t="shared" si="4"/>
        <v>275</v>
      </c>
      <c r="Y33" s="19">
        <f t="shared" si="5"/>
        <v>427</v>
      </c>
      <c r="Z33" s="27">
        <f t="shared" si="6"/>
        <v>4.9421296296296297E-3</v>
      </c>
      <c r="AA33" s="19">
        <f t="shared" si="7"/>
        <v>427</v>
      </c>
    </row>
    <row r="34" spans="1:28" ht="19.5" customHeight="1">
      <c r="A34" s="153"/>
      <c r="B34" s="239"/>
      <c r="C34" s="137" t="s">
        <v>152</v>
      </c>
      <c r="D34" s="138" t="s">
        <v>66</v>
      </c>
      <c r="E34" s="223">
        <v>1.4004629629629629E-3</v>
      </c>
      <c r="F34" s="224">
        <v>60</v>
      </c>
      <c r="G34" s="224">
        <v>40</v>
      </c>
      <c r="H34" s="224">
        <v>30</v>
      </c>
      <c r="I34" s="224">
        <v>50</v>
      </c>
      <c r="J34" s="224">
        <v>60</v>
      </c>
      <c r="K34" s="224"/>
      <c r="L34" s="224"/>
      <c r="M34" s="224">
        <v>60</v>
      </c>
      <c r="N34" s="224">
        <v>60</v>
      </c>
      <c r="O34" s="224"/>
      <c r="P34" s="224">
        <f t="shared" si="0"/>
        <v>360</v>
      </c>
      <c r="Q34" s="225">
        <f t="shared" si="1"/>
        <v>5.5671296296296293E-3</v>
      </c>
      <c r="R34" s="213" t="e">
        <f>IF(S11="в\к","в\к",RANK(S11,$S$8:$S$20,1))</f>
        <v>#REF!</v>
      </c>
      <c r="S34" s="136">
        <f>IF(U11="",AA11/MIN($AA$8:$AA$20)*100,"в\к")</f>
        <v>204.58015267175571</v>
      </c>
      <c r="T34" s="31"/>
      <c r="U34" s="19"/>
      <c r="V34" s="19">
        <f t="shared" si="2"/>
        <v>2</v>
      </c>
      <c r="W34" s="32">
        <f t="shared" si="3"/>
        <v>1</v>
      </c>
      <c r="X34" s="19">
        <f t="shared" si="4"/>
        <v>360</v>
      </c>
      <c r="Y34" s="19">
        <f t="shared" si="5"/>
        <v>481</v>
      </c>
      <c r="Z34" s="27">
        <f t="shared" si="6"/>
        <v>5.5671296296296293E-3</v>
      </c>
      <c r="AA34" s="19">
        <f t="shared" si="7"/>
        <v>481</v>
      </c>
      <c r="AB34" s="38"/>
    </row>
    <row r="35" spans="1:28" ht="25.5" customHeight="1">
      <c r="A35" s="181"/>
      <c r="B35" s="238">
        <f>Q35+Q36+Q37</f>
        <v>8.1250000000000003E-3</v>
      </c>
      <c r="C35" s="151" t="s">
        <v>176</v>
      </c>
      <c r="D35" s="152" t="s">
        <v>70</v>
      </c>
      <c r="E35" s="222">
        <v>1.4467592592592594E-3</v>
      </c>
      <c r="F35" s="190">
        <v>30</v>
      </c>
      <c r="G35" s="190">
        <v>10</v>
      </c>
      <c r="H35" s="190">
        <v>20</v>
      </c>
      <c r="I35" s="190">
        <v>10</v>
      </c>
      <c r="J35" s="190">
        <v>60</v>
      </c>
      <c r="K35" s="190">
        <v>10</v>
      </c>
      <c r="L35" s="190"/>
      <c r="M35" s="190">
        <v>5</v>
      </c>
      <c r="N35" s="190">
        <v>40</v>
      </c>
      <c r="O35" s="190"/>
      <c r="P35" s="224">
        <f t="shared" si="0"/>
        <v>185</v>
      </c>
      <c r="Q35" s="192">
        <f t="shared" ref="Q35:Q40" si="8">Y35/86400</f>
        <v>3.5879629629629629E-3</v>
      </c>
      <c r="R35" s="212" t="e">
        <f t="shared" ref="R35:R40" si="9">IF(S35="в\к","в\к",RANK(S35,$S$8:$S$20,1))</f>
        <v>#REF!</v>
      </c>
      <c r="S35" s="136">
        <f>IF(U35="",AA35/MIN($AA$8:$AA$20)*100,"в\к")</f>
        <v>236.64122137404581</v>
      </c>
      <c r="T35" s="31"/>
      <c r="U35" s="19"/>
      <c r="V35" s="19">
        <f t="shared" ref="V35:V40" si="10">MINUTE(E35)</f>
        <v>2</v>
      </c>
      <c r="W35" s="32">
        <f t="shared" ref="W35:W40" si="11">SECOND(E35)</f>
        <v>5</v>
      </c>
      <c r="X35" s="19">
        <f t="shared" ref="X35:X40" si="12">P35</f>
        <v>185</v>
      </c>
      <c r="Y35" s="19">
        <f t="shared" ref="Y35:Y40" si="13">V35*60+W35+X35</f>
        <v>310</v>
      </c>
      <c r="Z35" s="27">
        <f t="shared" ref="Z35:Z40" si="14">IF(U35="",Q35,"")</f>
        <v>3.5879629629629629E-3</v>
      </c>
      <c r="AA35" s="19">
        <f t="shared" ref="AA35:AA40" si="15">IF(U35="",Y35,"")</f>
        <v>310</v>
      </c>
      <c r="AB35" s="38"/>
    </row>
    <row r="36" spans="1:28" ht="28.35" customHeight="1">
      <c r="A36" s="153"/>
      <c r="B36" s="239"/>
      <c r="C36" s="137" t="s">
        <v>177</v>
      </c>
      <c r="D36" s="138" t="s">
        <v>70</v>
      </c>
      <c r="E36" s="223">
        <v>1.5046296296296294E-3</v>
      </c>
      <c r="F36" s="224"/>
      <c r="G36" s="224"/>
      <c r="H36" s="224">
        <v>20</v>
      </c>
      <c r="I36" s="224"/>
      <c r="J36" s="224"/>
      <c r="K36" s="224"/>
      <c r="L36" s="224"/>
      <c r="M36" s="224"/>
      <c r="N36" s="224">
        <v>60</v>
      </c>
      <c r="O36" s="224"/>
      <c r="P36" s="224">
        <f t="shared" si="0"/>
        <v>80</v>
      </c>
      <c r="Q36" s="225">
        <f t="shared" si="8"/>
        <v>2.4305555555555556E-3</v>
      </c>
      <c r="R36" s="213" t="e">
        <f t="shared" si="9"/>
        <v>#REF!</v>
      </c>
      <c r="S36" s="136">
        <f>IF(U36="",AA36/MIN($AA$8:$AA$20)*100,"в\к")</f>
        <v>160.30534351145039</v>
      </c>
      <c r="T36" s="31"/>
      <c r="U36" s="19"/>
      <c r="V36" s="19">
        <f t="shared" si="10"/>
        <v>2</v>
      </c>
      <c r="W36" s="32">
        <f t="shared" si="11"/>
        <v>10</v>
      </c>
      <c r="X36" s="19">
        <f t="shared" si="12"/>
        <v>80</v>
      </c>
      <c r="Y36" s="19">
        <f t="shared" si="13"/>
        <v>210</v>
      </c>
      <c r="Z36" s="27">
        <f t="shared" si="14"/>
        <v>2.4305555555555556E-3</v>
      </c>
      <c r="AA36" s="19">
        <f t="shared" si="15"/>
        <v>210</v>
      </c>
    </row>
    <row r="37" spans="1:28" ht="28.35" customHeight="1">
      <c r="A37" s="153"/>
      <c r="B37" s="239"/>
      <c r="C37" s="137" t="s">
        <v>178</v>
      </c>
      <c r="D37" s="138" t="s">
        <v>70</v>
      </c>
      <c r="E37" s="223">
        <v>1.4120370370370369E-3</v>
      </c>
      <c r="F37" s="224">
        <v>30</v>
      </c>
      <c r="G37" s="224">
        <v>10</v>
      </c>
      <c r="H37" s="224"/>
      <c r="I37" s="224"/>
      <c r="J37" s="224"/>
      <c r="K37" s="224"/>
      <c r="L37" s="224"/>
      <c r="M37" s="224">
        <v>20</v>
      </c>
      <c r="N37" s="224"/>
      <c r="O37" s="224"/>
      <c r="P37" s="224">
        <f t="shared" si="0"/>
        <v>60</v>
      </c>
      <c r="Q37" s="225">
        <f t="shared" si="8"/>
        <v>2.1064814814814813E-3</v>
      </c>
      <c r="R37" s="213" t="e">
        <f t="shared" si="9"/>
        <v>#REF!</v>
      </c>
      <c r="S37" s="136">
        <f>IF(U14="",AA14/MIN($AA$8:$AA$20)*100,"в\к")</f>
        <v>100</v>
      </c>
      <c r="T37" s="31"/>
      <c r="U37" s="19"/>
      <c r="V37" s="19">
        <f t="shared" si="10"/>
        <v>2</v>
      </c>
      <c r="W37" s="32">
        <f t="shared" si="11"/>
        <v>2</v>
      </c>
      <c r="X37" s="19">
        <f t="shared" si="12"/>
        <v>60</v>
      </c>
      <c r="Y37" s="19">
        <f t="shared" si="13"/>
        <v>182</v>
      </c>
      <c r="Z37" s="27">
        <f t="shared" si="14"/>
        <v>2.1064814814814813E-3</v>
      </c>
      <c r="AA37" s="19">
        <f t="shared" si="15"/>
        <v>182</v>
      </c>
      <c r="AB37" s="38"/>
    </row>
    <row r="38" spans="1:28" ht="28.35" customHeight="1">
      <c r="A38" s="181"/>
      <c r="B38" s="238">
        <f>Q38+Q39+Q40</f>
        <v>4.0972222222222226E-3</v>
      </c>
      <c r="C38" s="151" t="s">
        <v>98</v>
      </c>
      <c r="D38" s="152" t="s">
        <v>60</v>
      </c>
      <c r="E38" s="222">
        <v>1.1689814814814816E-3</v>
      </c>
      <c r="F38" s="190"/>
      <c r="G38" s="190"/>
      <c r="H38" s="190"/>
      <c r="I38" s="190"/>
      <c r="J38" s="190"/>
      <c r="K38" s="190"/>
      <c r="L38" s="190"/>
      <c r="M38" s="190">
        <v>5</v>
      </c>
      <c r="N38" s="190"/>
      <c r="O38" s="190"/>
      <c r="P38" s="224">
        <f t="shared" si="0"/>
        <v>5</v>
      </c>
      <c r="Q38" s="192">
        <f t="shared" si="8"/>
        <v>1.2268518518518518E-3</v>
      </c>
      <c r="R38" s="212" t="e">
        <f t="shared" si="9"/>
        <v>#REF!</v>
      </c>
      <c r="S38" s="136">
        <f>IF(U38="",AA38/MIN($AA$8:$AA$20)*100,"в\к")</f>
        <v>80.916030534351151</v>
      </c>
      <c r="T38" s="31"/>
      <c r="U38" s="19"/>
      <c r="V38" s="19">
        <f t="shared" si="10"/>
        <v>1</v>
      </c>
      <c r="W38" s="32">
        <f t="shared" si="11"/>
        <v>41</v>
      </c>
      <c r="X38" s="19">
        <f t="shared" si="12"/>
        <v>5</v>
      </c>
      <c r="Y38" s="19">
        <f t="shared" si="13"/>
        <v>106</v>
      </c>
      <c r="Z38" s="27">
        <f t="shared" si="14"/>
        <v>1.2268518518518518E-3</v>
      </c>
      <c r="AA38" s="19">
        <f t="shared" si="15"/>
        <v>106</v>
      </c>
      <c r="AB38" s="36"/>
    </row>
    <row r="39" spans="1:28" ht="28.35" customHeight="1">
      <c r="A39" s="153"/>
      <c r="B39" s="239"/>
      <c r="C39" s="137" t="s">
        <v>99</v>
      </c>
      <c r="D39" s="138" t="s">
        <v>60</v>
      </c>
      <c r="E39" s="223">
        <v>1.2152777777777778E-3</v>
      </c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>
        <f t="shared" si="0"/>
        <v>0</v>
      </c>
      <c r="Q39" s="225">
        <f t="shared" si="8"/>
        <v>1.2152777777777778E-3</v>
      </c>
      <c r="R39" s="213" t="e">
        <f t="shared" si="9"/>
        <v>#REF!</v>
      </c>
      <c r="S39" s="136">
        <f>IF(U39="",AA39/MIN($AA$8:$AA$20)*100,"в\к")</f>
        <v>80.152671755725194</v>
      </c>
      <c r="T39" s="31"/>
      <c r="U39" s="19"/>
      <c r="V39" s="19">
        <f t="shared" si="10"/>
        <v>1</v>
      </c>
      <c r="W39" s="32">
        <f t="shared" si="11"/>
        <v>45</v>
      </c>
      <c r="X39" s="19">
        <f t="shared" si="12"/>
        <v>0</v>
      </c>
      <c r="Y39" s="19">
        <f t="shared" si="13"/>
        <v>105</v>
      </c>
      <c r="Z39" s="27">
        <f t="shared" si="14"/>
        <v>1.2152777777777778E-3</v>
      </c>
      <c r="AA39" s="19">
        <f t="shared" si="15"/>
        <v>105</v>
      </c>
    </row>
    <row r="40" spans="1:28" ht="28.35" customHeight="1">
      <c r="A40" s="153"/>
      <c r="B40" s="239"/>
      <c r="C40" s="137" t="s">
        <v>100</v>
      </c>
      <c r="D40" s="138" t="s">
        <v>60</v>
      </c>
      <c r="E40" s="223">
        <v>1.1921296296296296E-3</v>
      </c>
      <c r="F40" s="224"/>
      <c r="G40" s="224">
        <v>10</v>
      </c>
      <c r="H40" s="224"/>
      <c r="I40" s="224"/>
      <c r="J40" s="224"/>
      <c r="K40" s="224"/>
      <c r="L40" s="224">
        <v>30</v>
      </c>
      <c r="M40" s="224"/>
      <c r="N40" s="224"/>
      <c r="O40" s="224"/>
      <c r="P40" s="224">
        <f t="shared" si="0"/>
        <v>40</v>
      </c>
      <c r="Q40" s="225">
        <f t="shared" si="8"/>
        <v>1.6550925925925926E-3</v>
      </c>
      <c r="R40" s="213" t="e">
        <f t="shared" si="9"/>
        <v>#REF!</v>
      </c>
      <c r="S40" s="136">
        <f>IF(U17="",AA17/MIN($AA$8:$AA$20)*100,"в\к")</f>
        <v>420.61068702290072</v>
      </c>
      <c r="T40" s="31"/>
      <c r="U40" s="19"/>
      <c r="V40" s="19">
        <f t="shared" si="10"/>
        <v>1</v>
      </c>
      <c r="W40" s="32">
        <f t="shared" si="11"/>
        <v>43</v>
      </c>
      <c r="X40" s="19">
        <f t="shared" si="12"/>
        <v>40</v>
      </c>
      <c r="Y40" s="19">
        <f t="shared" si="13"/>
        <v>143</v>
      </c>
      <c r="Z40" s="27">
        <f t="shared" si="14"/>
        <v>1.6550925925925926E-3</v>
      </c>
      <c r="AA40" s="19">
        <f t="shared" si="15"/>
        <v>143</v>
      </c>
      <c r="AB40" s="36"/>
    </row>
    <row r="41" spans="1:28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V41" s="74"/>
      <c r="W41" s="74"/>
      <c r="X41" s="74"/>
      <c r="Y41" s="74"/>
      <c r="Z41" s="74"/>
      <c r="AA41" s="74"/>
    </row>
    <row r="42" spans="1:28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V42" s="74"/>
      <c r="W42" s="74"/>
      <c r="X42" s="74"/>
      <c r="Y42" s="74"/>
      <c r="Z42" s="74"/>
      <c r="AA42" s="74"/>
    </row>
    <row r="43" spans="1:28" ht="15.75">
      <c r="A43" s="50"/>
      <c r="B43" s="50" t="s">
        <v>32</v>
      </c>
      <c r="D43" s="134" t="s">
        <v>49</v>
      </c>
      <c r="P43" s="7"/>
      <c r="Q43" s="7"/>
      <c r="R43" s="7"/>
      <c r="S43" s="7"/>
      <c r="V43" s="74"/>
      <c r="W43" s="74"/>
      <c r="X43" s="74"/>
      <c r="Y43" s="74"/>
      <c r="Z43" s="74"/>
      <c r="AA43" s="74"/>
    </row>
    <row r="44" spans="1:28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V44" s="74"/>
      <c r="W44" s="74"/>
      <c r="X44" s="74"/>
      <c r="Y44" s="74"/>
      <c r="Z44" s="74"/>
      <c r="AA44" s="74"/>
    </row>
    <row r="45" spans="1:28" ht="15.75">
      <c r="A45" s="7"/>
      <c r="B45" s="416" t="s">
        <v>51</v>
      </c>
      <c r="C45" s="416"/>
      <c r="D45" s="416"/>
      <c r="E45" s="416"/>
      <c r="F45" s="416"/>
      <c r="G45" s="416"/>
      <c r="H45" s="416"/>
      <c r="I45" s="416"/>
      <c r="J45" s="416"/>
      <c r="K45" s="416"/>
      <c r="L45" s="416"/>
      <c r="M45" s="7"/>
      <c r="N45" s="7"/>
      <c r="O45" s="7"/>
      <c r="P45" s="7"/>
      <c r="Q45" s="7"/>
      <c r="R45" s="7"/>
      <c r="S45" s="7"/>
      <c r="V45" s="74"/>
      <c r="W45" s="74"/>
      <c r="X45" s="74"/>
      <c r="Y45" s="74"/>
      <c r="Z45" s="74"/>
      <c r="AA45" s="74"/>
    </row>
    <row r="46" spans="1:28"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V46" s="74"/>
      <c r="W46" s="74"/>
      <c r="X46" s="74"/>
      <c r="Y46" s="74"/>
      <c r="Z46" s="74"/>
      <c r="AA46" s="74"/>
    </row>
    <row r="47" spans="1:28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V47" s="74"/>
      <c r="W47" s="74"/>
      <c r="X47" s="74"/>
      <c r="Y47" s="74"/>
      <c r="Z47" s="74"/>
      <c r="AA47" s="74"/>
    </row>
    <row r="48" spans="1:28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V48" s="74"/>
      <c r="W48" s="74"/>
      <c r="X48" s="74"/>
      <c r="Y48" s="74"/>
      <c r="Z48" s="74"/>
      <c r="AA48" s="74"/>
    </row>
    <row r="49" spans="4:27"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V49" s="74"/>
      <c r="W49" s="74"/>
      <c r="X49" s="74"/>
      <c r="Y49" s="74"/>
      <c r="Z49" s="74"/>
      <c r="AA49" s="74"/>
    </row>
    <row r="50" spans="4:27"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V50" s="74"/>
      <c r="W50" s="74"/>
      <c r="X50" s="74"/>
      <c r="Y50" s="74"/>
      <c r="Z50" s="74"/>
      <c r="AA50" s="74"/>
    </row>
    <row r="51" spans="4:27"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V51" s="74"/>
      <c r="W51" s="74"/>
      <c r="X51" s="74"/>
      <c r="Y51" s="74"/>
      <c r="Z51" s="74"/>
      <c r="AA51" s="74"/>
    </row>
    <row r="52" spans="4:27"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V52" s="74"/>
      <c r="W52" s="74"/>
      <c r="X52" s="74"/>
      <c r="Y52" s="74"/>
      <c r="Z52" s="74"/>
      <c r="AA52" s="74"/>
    </row>
    <row r="53" spans="4:27"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V53" s="74"/>
      <c r="W53" s="74"/>
      <c r="X53" s="74"/>
      <c r="Y53" s="74"/>
      <c r="Z53" s="74"/>
      <c r="AA53" s="74"/>
    </row>
    <row r="54" spans="4:27"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V54" s="74"/>
      <c r="W54" s="74"/>
      <c r="X54" s="74"/>
      <c r="Y54" s="74"/>
      <c r="Z54" s="74"/>
      <c r="AA54" s="74"/>
    </row>
    <row r="55" spans="4:27"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V55" s="74"/>
      <c r="W55" s="74"/>
      <c r="X55" s="74"/>
      <c r="Y55" s="74"/>
      <c r="Z55" s="74"/>
      <c r="AA55" s="74"/>
    </row>
    <row r="56" spans="4:27">
      <c r="V56" s="74"/>
      <c r="W56" s="74"/>
      <c r="X56" s="74"/>
      <c r="Y56" s="74"/>
      <c r="Z56" s="74"/>
      <c r="AA56" s="74"/>
    </row>
    <row r="57" spans="4:27">
      <c r="V57" s="74"/>
      <c r="W57" s="74"/>
      <c r="X57" s="74"/>
      <c r="Y57" s="74"/>
      <c r="Z57" s="74"/>
      <c r="AA57" s="74"/>
    </row>
    <row r="58" spans="4:27">
      <c r="V58" s="74"/>
      <c r="W58" s="74"/>
      <c r="X58" s="74"/>
      <c r="Y58" s="74"/>
      <c r="Z58" s="74"/>
      <c r="AA58" s="74"/>
    </row>
    <row r="59" spans="4:27">
      <c r="V59" s="74"/>
      <c r="W59" s="74"/>
      <c r="X59" s="74"/>
      <c r="Y59" s="74"/>
      <c r="Z59" s="74"/>
      <c r="AA59" s="74"/>
    </row>
    <row r="60" spans="4:27">
      <c r="V60" s="74"/>
      <c r="W60" s="74"/>
      <c r="X60" s="74"/>
      <c r="Y60" s="74"/>
      <c r="Z60" s="74"/>
      <c r="AA60" s="74"/>
    </row>
    <row r="61" spans="4:27">
      <c r="V61" s="74"/>
      <c r="W61" s="74"/>
      <c r="X61" s="74"/>
      <c r="Y61" s="74"/>
      <c r="Z61" s="74"/>
      <c r="AA61" s="74"/>
    </row>
    <row r="62" spans="4:27">
      <c r="V62" s="74"/>
      <c r="W62" s="74"/>
      <c r="X62" s="74"/>
      <c r="Y62" s="74"/>
      <c r="Z62" s="74"/>
      <c r="AA62" s="74"/>
    </row>
  </sheetData>
  <autoFilter ref="B7:AB7">
    <sortState ref="B8:AB75">
      <sortCondition ref="B7"/>
    </sortState>
  </autoFilter>
  <dataConsolidate/>
  <mergeCells count="13">
    <mergeCell ref="A5:A6"/>
    <mergeCell ref="B45:L45"/>
    <mergeCell ref="R5:R6"/>
    <mergeCell ref="S5:S6"/>
    <mergeCell ref="B1:R1"/>
    <mergeCell ref="O2:R2"/>
    <mergeCell ref="D3:P3"/>
    <mergeCell ref="B5:B6"/>
    <mergeCell ref="C5:C6"/>
    <mergeCell ref="D5:D6"/>
    <mergeCell ref="E5:E6"/>
    <mergeCell ref="F5:O5"/>
    <mergeCell ref="Q5:Q6"/>
  </mergeCells>
  <conditionalFormatting sqref="T1:U65461">
    <cfRule type="cellIs" dxfId="11" priority="1" stopIfTrue="1" operator="equal">
      <formula>"лично"</formula>
    </cfRule>
    <cfRule type="cellIs" dxfId="10" priority="2" stopIfTrue="1" operator="equal">
      <formula>"в/к"</formula>
    </cfRule>
  </conditionalFormatting>
  <pageMargins left="0.12266666666666666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1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AD45"/>
  <sheetViews>
    <sheetView view="pageLayout" topLeftCell="A4" zoomScaleNormal="100" zoomScaleSheetLayoutView="106" workbookViewId="0">
      <selection sqref="A1:K45"/>
    </sheetView>
  </sheetViews>
  <sheetFormatPr defaultColWidth="13" defaultRowHeight="20.25"/>
  <cols>
    <col min="1" max="1" width="33.85546875" style="7" customWidth="1"/>
    <col min="2" max="2" width="40.85546875" style="133" customWidth="1"/>
    <col min="3" max="3" width="22.85546875" style="57" customWidth="1"/>
    <col min="4" max="4" width="12.85546875" style="18" customWidth="1"/>
    <col min="5" max="5" width="15.28515625" style="251" customWidth="1"/>
    <col min="6" max="6" width="9.140625" style="23" hidden="1" customWidth="1"/>
    <col min="7" max="7" width="9.5703125" style="7" hidden="1" customWidth="1"/>
    <col min="8" max="8" width="8" style="7" hidden="1" customWidth="1"/>
    <col min="9" max="9" width="29.42578125" style="19" bestFit="1" customWidth="1"/>
    <col min="10" max="30" width="13" style="19"/>
    <col min="31" max="238" width="13" style="7"/>
    <col min="239" max="239" width="4.5703125" style="7" customWidth="1"/>
    <col min="240" max="240" width="23.5703125" style="7" customWidth="1"/>
    <col min="241" max="241" width="30.28515625" style="7" customWidth="1"/>
    <col min="242" max="242" width="10.42578125" style="7" customWidth="1"/>
    <col min="243" max="243" width="6.7109375" style="7" bestFit="1" customWidth="1"/>
    <col min="244" max="244" width="6.140625" style="7" customWidth="1"/>
    <col min="245" max="245" width="5" style="7" customWidth="1"/>
    <col min="246" max="246" width="6.42578125" style="7" customWidth="1"/>
    <col min="247" max="249" width="5.42578125" style="7" customWidth="1"/>
    <col min="250" max="250" width="5.28515625" style="7" customWidth="1"/>
    <col min="251" max="251" width="5.42578125" style="7" customWidth="1"/>
    <col min="252" max="252" width="5.7109375" style="7" bestFit="1" customWidth="1"/>
    <col min="253" max="253" width="9.42578125" style="7" customWidth="1"/>
    <col min="254" max="254" width="10.140625" style="7" customWidth="1"/>
    <col min="255" max="255" width="9.140625" style="7" customWidth="1"/>
    <col min="256" max="256" width="9.5703125" style="7" customWidth="1"/>
    <col min="257" max="257" width="5.28515625" style="7" bestFit="1" customWidth="1"/>
    <col min="258" max="258" width="5.140625" style="7" customWidth="1"/>
    <col min="259" max="259" width="7.42578125" style="7" bestFit="1" customWidth="1"/>
    <col min="260" max="260" width="8.5703125" style="7" bestFit="1" customWidth="1"/>
    <col min="261" max="263" width="13.140625" style="7" bestFit="1" customWidth="1"/>
    <col min="264" max="264" width="13" style="7"/>
    <col min="265" max="265" width="29.42578125" style="7" bestFit="1" customWidth="1"/>
    <col min="266" max="494" width="13" style="7"/>
    <col min="495" max="495" width="4.5703125" style="7" customWidth="1"/>
    <col min="496" max="496" width="23.5703125" style="7" customWidth="1"/>
    <col min="497" max="497" width="30.28515625" style="7" customWidth="1"/>
    <col min="498" max="498" width="10.42578125" style="7" customWidth="1"/>
    <col min="499" max="499" width="6.7109375" style="7" bestFit="1" customWidth="1"/>
    <col min="500" max="500" width="6.140625" style="7" customWidth="1"/>
    <col min="501" max="501" width="5" style="7" customWidth="1"/>
    <col min="502" max="502" width="6.42578125" style="7" customWidth="1"/>
    <col min="503" max="505" width="5.42578125" style="7" customWidth="1"/>
    <col min="506" max="506" width="5.28515625" style="7" customWidth="1"/>
    <col min="507" max="507" width="5.42578125" style="7" customWidth="1"/>
    <col min="508" max="508" width="5.7109375" style="7" bestFit="1" customWidth="1"/>
    <col min="509" max="509" width="9.42578125" style="7" customWidth="1"/>
    <col min="510" max="510" width="10.140625" style="7" customWidth="1"/>
    <col min="511" max="511" width="9.140625" style="7" customWidth="1"/>
    <col min="512" max="512" width="9.5703125" style="7" customWidth="1"/>
    <col min="513" max="513" width="5.28515625" style="7" bestFit="1" customWidth="1"/>
    <col min="514" max="514" width="5.140625" style="7" customWidth="1"/>
    <col min="515" max="515" width="7.42578125" style="7" bestFit="1" customWidth="1"/>
    <col min="516" max="516" width="8.5703125" style="7" bestFit="1" customWidth="1"/>
    <col min="517" max="519" width="13.140625" style="7" bestFit="1" customWidth="1"/>
    <col min="520" max="520" width="13" style="7"/>
    <col min="521" max="521" width="29.42578125" style="7" bestFit="1" customWidth="1"/>
    <col min="522" max="750" width="13" style="7"/>
    <col min="751" max="751" width="4.5703125" style="7" customWidth="1"/>
    <col min="752" max="752" width="23.5703125" style="7" customWidth="1"/>
    <col min="753" max="753" width="30.28515625" style="7" customWidth="1"/>
    <col min="754" max="754" width="10.42578125" style="7" customWidth="1"/>
    <col min="755" max="755" width="6.7109375" style="7" bestFit="1" customWidth="1"/>
    <col min="756" max="756" width="6.140625" style="7" customWidth="1"/>
    <col min="757" max="757" width="5" style="7" customWidth="1"/>
    <col min="758" max="758" width="6.42578125" style="7" customWidth="1"/>
    <col min="759" max="761" width="5.42578125" style="7" customWidth="1"/>
    <col min="762" max="762" width="5.28515625" style="7" customWidth="1"/>
    <col min="763" max="763" width="5.42578125" style="7" customWidth="1"/>
    <col min="764" max="764" width="5.7109375" style="7" bestFit="1" customWidth="1"/>
    <col min="765" max="765" width="9.42578125" style="7" customWidth="1"/>
    <col min="766" max="766" width="10.140625" style="7" customWidth="1"/>
    <col min="767" max="767" width="9.140625" style="7" customWidth="1"/>
    <col min="768" max="768" width="9.5703125" style="7" customWidth="1"/>
    <col min="769" max="769" width="5.28515625" style="7" bestFit="1" customWidth="1"/>
    <col min="770" max="770" width="5.140625" style="7" customWidth="1"/>
    <col min="771" max="771" width="7.42578125" style="7" bestFit="1" customWidth="1"/>
    <col min="772" max="772" width="8.5703125" style="7" bestFit="1" customWidth="1"/>
    <col min="773" max="775" width="13.140625" style="7" bestFit="1" customWidth="1"/>
    <col min="776" max="776" width="13" style="7"/>
    <col min="777" max="777" width="29.42578125" style="7" bestFit="1" customWidth="1"/>
    <col min="778" max="1006" width="13" style="7"/>
    <col min="1007" max="1007" width="4.5703125" style="7" customWidth="1"/>
    <col min="1008" max="1008" width="23.5703125" style="7" customWidth="1"/>
    <col min="1009" max="1009" width="30.28515625" style="7" customWidth="1"/>
    <col min="1010" max="1010" width="10.42578125" style="7" customWidth="1"/>
    <col min="1011" max="1011" width="6.7109375" style="7" bestFit="1" customWidth="1"/>
    <col min="1012" max="1012" width="6.140625" style="7" customWidth="1"/>
    <col min="1013" max="1013" width="5" style="7" customWidth="1"/>
    <col min="1014" max="1014" width="6.42578125" style="7" customWidth="1"/>
    <col min="1015" max="1017" width="5.42578125" style="7" customWidth="1"/>
    <col min="1018" max="1018" width="5.28515625" style="7" customWidth="1"/>
    <col min="1019" max="1019" width="5.42578125" style="7" customWidth="1"/>
    <col min="1020" max="1020" width="5.7109375" style="7" bestFit="1" customWidth="1"/>
    <col min="1021" max="1021" width="9.42578125" style="7" customWidth="1"/>
    <col min="1022" max="1022" width="10.140625" style="7" customWidth="1"/>
    <col min="1023" max="1023" width="9.140625" style="7" customWidth="1"/>
    <col min="1024" max="1024" width="9.5703125" style="7" customWidth="1"/>
    <col min="1025" max="1025" width="5.28515625" style="7" bestFit="1" customWidth="1"/>
    <col min="1026" max="1026" width="5.140625" style="7" customWidth="1"/>
    <col min="1027" max="1027" width="7.42578125" style="7" bestFit="1" customWidth="1"/>
    <col min="1028" max="1028" width="8.5703125" style="7" bestFit="1" customWidth="1"/>
    <col min="1029" max="1031" width="13.140625" style="7" bestFit="1" customWidth="1"/>
    <col min="1032" max="1032" width="13" style="7"/>
    <col min="1033" max="1033" width="29.42578125" style="7" bestFit="1" customWidth="1"/>
    <col min="1034" max="1262" width="13" style="7"/>
    <col min="1263" max="1263" width="4.5703125" style="7" customWidth="1"/>
    <col min="1264" max="1264" width="23.5703125" style="7" customWidth="1"/>
    <col min="1265" max="1265" width="30.28515625" style="7" customWidth="1"/>
    <col min="1266" max="1266" width="10.42578125" style="7" customWidth="1"/>
    <col min="1267" max="1267" width="6.7109375" style="7" bestFit="1" customWidth="1"/>
    <col min="1268" max="1268" width="6.140625" style="7" customWidth="1"/>
    <col min="1269" max="1269" width="5" style="7" customWidth="1"/>
    <col min="1270" max="1270" width="6.42578125" style="7" customWidth="1"/>
    <col min="1271" max="1273" width="5.42578125" style="7" customWidth="1"/>
    <col min="1274" max="1274" width="5.28515625" style="7" customWidth="1"/>
    <col min="1275" max="1275" width="5.42578125" style="7" customWidth="1"/>
    <col min="1276" max="1276" width="5.7109375" style="7" bestFit="1" customWidth="1"/>
    <col min="1277" max="1277" width="9.42578125" style="7" customWidth="1"/>
    <col min="1278" max="1278" width="10.140625" style="7" customWidth="1"/>
    <col min="1279" max="1279" width="9.140625" style="7" customWidth="1"/>
    <col min="1280" max="1280" width="9.5703125" style="7" customWidth="1"/>
    <col min="1281" max="1281" width="5.28515625" style="7" bestFit="1" customWidth="1"/>
    <col min="1282" max="1282" width="5.140625" style="7" customWidth="1"/>
    <col min="1283" max="1283" width="7.42578125" style="7" bestFit="1" customWidth="1"/>
    <col min="1284" max="1284" width="8.5703125" style="7" bestFit="1" customWidth="1"/>
    <col min="1285" max="1287" width="13.140625" style="7" bestFit="1" customWidth="1"/>
    <col min="1288" max="1288" width="13" style="7"/>
    <col min="1289" max="1289" width="29.42578125" style="7" bestFit="1" customWidth="1"/>
    <col min="1290" max="1518" width="13" style="7"/>
    <col min="1519" max="1519" width="4.5703125" style="7" customWidth="1"/>
    <col min="1520" max="1520" width="23.5703125" style="7" customWidth="1"/>
    <col min="1521" max="1521" width="30.28515625" style="7" customWidth="1"/>
    <col min="1522" max="1522" width="10.42578125" style="7" customWidth="1"/>
    <col min="1523" max="1523" width="6.7109375" style="7" bestFit="1" customWidth="1"/>
    <col min="1524" max="1524" width="6.140625" style="7" customWidth="1"/>
    <col min="1525" max="1525" width="5" style="7" customWidth="1"/>
    <col min="1526" max="1526" width="6.42578125" style="7" customWidth="1"/>
    <col min="1527" max="1529" width="5.42578125" style="7" customWidth="1"/>
    <col min="1530" max="1530" width="5.28515625" style="7" customWidth="1"/>
    <col min="1531" max="1531" width="5.42578125" style="7" customWidth="1"/>
    <col min="1532" max="1532" width="5.7109375" style="7" bestFit="1" customWidth="1"/>
    <col min="1533" max="1533" width="9.42578125" style="7" customWidth="1"/>
    <col min="1534" max="1534" width="10.140625" style="7" customWidth="1"/>
    <col min="1535" max="1535" width="9.140625" style="7" customWidth="1"/>
    <col min="1536" max="1536" width="9.5703125" style="7" customWidth="1"/>
    <col min="1537" max="1537" width="5.28515625" style="7" bestFit="1" customWidth="1"/>
    <col min="1538" max="1538" width="5.140625" style="7" customWidth="1"/>
    <col min="1539" max="1539" width="7.42578125" style="7" bestFit="1" customWidth="1"/>
    <col min="1540" max="1540" width="8.5703125" style="7" bestFit="1" customWidth="1"/>
    <col min="1541" max="1543" width="13.140625" style="7" bestFit="1" customWidth="1"/>
    <col min="1544" max="1544" width="13" style="7"/>
    <col min="1545" max="1545" width="29.42578125" style="7" bestFit="1" customWidth="1"/>
    <col min="1546" max="1774" width="13" style="7"/>
    <col min="1775" max="1775" width="4.5703125" style="7" customWidth="1"/>
    <col min="1776" max="1776" width="23.5703125" style="7" customWidth="1"/>
    <col min="1777" max="1777" width="30.28515625" style="7" customWidth="1"/>
    <col min="1778" max="1778" width="10.42578125" style="7" customWidth="1"/>
    <col min="1779" max="1779" width="6.7109375" style="7" bestFit="1" customWidth="1"/>
    <col min="1780" max="1780" width="6.140625" style="7" customWidth="1"/>
    <col min="1781" max="1781" width="5" style="7" customWidth="1"/>
    <col min="1782" max="1782" width="6.42578125" style="7" customWidth="1"/>
    <col min="1783" max="1785" width="5.42578125" style="7" customWidth="1"/>
    <col min="1786" max="1786" width="5.28515625" style="7" customWidth="1"/>
    <col min="1787" max="1787" width="5.42578125" style="7" customWidth="1"/>
    <col min="1788" max="1788" width="5.7109375" style="7" bestFit="1" customWidth="1"/>
    <col min="1789" max="1789" width="9.42578125" style="7" customWidth="1"/>
    <col min="1790" max="1790" width="10.140625" style="7" customWidth="1"/>
    <col min="1791" max="1791" width="9.140625" style="7" customWidth="1"/>
    <col min="1792" max="1792" width="9.5703125" style="7" customWidth="1"/>
    <col min="1793" max="1793" width="5.28515625" style="7" bestFit="1" customWidth="1"/>
    <col min="1794" max="1794" width="5.140625" style="7" customWidth="1"/>
    <col min="1795" max="1795" width="7.42578125" style="7" bestFit="1" customWidth="1"/>
    <col min="1796" max="1796" width="8.5703125" style="7" bestFit="1" customWidth="1"/>
    <col min="1797" max="1799" width="13.140625" style="7" bestFit="1" customWidth="1"/>
    <col min="1800" max="1800" width="13" style="7"/>
    <col min="1801" max="1801" width="29.42578125" style="7" bestFit="1" customWidth="1"/>
    <col min="1802" max="2030" width="13" style="7"/>
    <col min="2031" max="2031" width="4.5703125" style="7" customWidth="1"/>
    <col min="2032" max="2032" width="23.5703125" style="7" customWidth="1"/>
    <col min="2033" max="2033" width="30.28515625" style="7" customWidth="1"/>
    <col min="2034" max="2034" width="10.42578125" style="7" customWidth="1"/>
    <col min="2035" max="2035" width="6.7109375" style="7" bestFit="1" customWidth="1"/>
    <col min="2036" max="2036" width="6.140625" style="7" customWidth="1"/>
    <col min="2037" max="2037" width="5" style="7" customWidth="1"/>
    <col min="2038" max="2038" width="6.42578125" style="7" customWidth="1"/>
    <col min="2039" max="2041" width="5.42578125" style="7" customWidth="1"/>
    <col min="2042" max="2042" width="5.28515625" style="7" customWidth="1"/>
    <col min="2043" max="2043" width="5.42578125" style="7" customWidth="1"/>
    <col min="2044" max="2044" width="5.7109375" style="7" bestFit="1" customWidth="1"/>
    <col min="2045" max="2045" width="9.42578125" style="7" customWidth="1"/>
    <col min="2046" max="2046" width="10.140625" style="7" customWidth="1"/>
    <col min="2047" max="2047" width="9.140625" style="7" customWidth="1"/>
    <col min="2048" max="2048" width="9.5703125" style="7" customWidth="1"/>
    <col min="2049" max="2049" width="5.28515625" style="7" bestFit="1" customWidth="1"/>
    <col min="2050" max="2050" width="5.140625" style="7" customWidth="1"/>
    <col min="2051" max="2051" width="7.42578125" style="7" bestFit="1" customWidth="1"/>
    <col min="2052" max="2052" width="8.5703125" style="7" bestFit="1" customWidth="1"/>
    <col min="2053" max="2055" width="13.140625" style="7" bestFit="1" customWidth="1"/>
    <col min="2056" max="2056" width="13" style="7"/>
    <col min="2057" max="2057" width="29.42578125" style="7" bestFit="1" customWidth="1"/>
    <col min="2058" max="2286" width="13" style="7"/>
    <col min="2287" max="2287" width="4.5703125" style="7" customWidth="1"/>
    <col min="2288" max="2288" width="23.5703125" style="7" customWidth="1"/>
    <col min="2289" max="2289" width="30.28515625" style="7" customWidth="1"/>
    <col min="2290" max="2290" width="10.42578125" style="7" customWidth="1"/>
    <col min="2291" max="2291" width="6.7109375" style="7" bestFit="1" customWidth="1"/>
    <col min="2292" max="2292" width="6.140625" style="7" customWidth="1"/>
    <col min="2293" max="2293" width="5" style="7" customWidth="1"/>
    <col min="2294" max="2294" width="6.42578125" style="7" customWidth="1"/>
    <col min="2295" max="2297" width="5.42578125" style="7" customWidth="1"/>
    <col min="2298" max="2298" width="5.28515625" style="7" customWidth="1"/>
    <col min="2299" max="2299" width="5.42578125" style="7" customWidth="1"/>
    <col min="2300" max="2300" width="5.7109375" style="7" bestFit="1" customWidth="1"/>
    <col min="2301" max="2301" width="9.42578125" style="7" customWidth="1"/>
    <col min="2302" max="2302" width="10.140625" style="7" customWidth="1"/>
    <col min="2303" max="2303" width="9.140625" style="7" customWidth="1"/>
    <col min="2304" max="2304" width="9.5703125" style="7" customWidth="1"/>
    <col min="2305" max="2305" width="5.28515625" style="7" bestFit="1" customWidth="1"/>
    <col min="2306" max="2306" width="5.140625" style="7" customWidth="1"/>
    <col min="2307" max="2307" width="7.42578125" style="7" bestFit="1" customWidth="1"/>
    <col min="2308" max="2308" width="8.5703125" style="7" bestFit="1" customWidth="1"/>
    <col min="2309" max="2311" width="13.140625" style="7" bestFit="1" customWidth="1"/>
    <col min="2312" max="2312" width="13" style="7"/>
    <col min="2313" max="2313" width="29.42578125" style="7" bestFit="1" customWidth="1"/>
    <col min="2314" max="2542" width="13" style="7"/>
    <col min="2543" max="2543" width="4.5703125" style="7" customWidth="1"/>
    <col min="2544" max="2544" width="23.5703125" style="7" customWidth="1"/>
    <col min="2545" max="2545" width="30.28515625" style="7" customWidth="1"/>
    <col min="2546" max="2546" width="10.42578125" style="7" customWidth="1"/>
    <col min="2547" max="2547" width="6.7109375" style="7" bestFit="1" customWidth="1"/>
    <col min="2548" max="2548" width="6.140625" style="7" customWidth="1"/>
    <col min="2549" max="2549" width="5" style="7" customWidth="1"/>
    <col min="2550" max="2550" width="6.42578125" style="7" customWidth="1"/>
    <col min="2551" max="2553" width="5.42578125" style="7" customWidth="1"/>
    <col min="2554" max="2554" width="5.28515625" style="7" customWidth="1"/>
    <col min="2555" max="2555" width="5.42578125" style="7" customWidth="1"/>
    <col min="2556" max="2556" width="5.7109375" style="7" bestFit="1" customWidth="1"/>
    <col min="2557" max="2557" width="9.42578125" style="7" customWidth="1"/>
    <col min="2558" max="2558" width="10.140625" style="7" customWidth="1"/>
    <col min="2559" max="2559" width="9.140625" style="7" customWidth="1"/>
    <col min="2560" max="2560" width="9.5703125" style="7" customWidth="1"/>
    <col min="2561" max="2561" width="5.28515625" style="7" bestFit="1" customWidth="1"/>
    <col min="2562" max="2562" width="5.140625" style="7" customWidth="1"/>
    <col min="2563" max="2563" width="7.42578125" style="7" bestFit="1" customWidth="1"/>
    <col min="2564" max="2564" width="8.5703125" style="7" bestFit="1" customWidth="1"/>
    <col min="2565" max="2567" width="13.140625" style="7" bestFit="1" customWidth="1"/>
    <col min="2568" max="2568" width="13" style="7"/>
    <col min="2569" max="2569" width="29.42578125" style="7" bestFit="1" customWidth="1"/>
    <col min="2570" max="2798" width="13" style="7"/>
    <col min="2799" max="2799" width="4.5703125" style="7" customWidth="1"/>
    <col min="2800" max="2800" width="23.5703125" style="7" customWidth="1"/>
    <col min="2801" max="2801" width="30.28515625" style="7" customWidth="1"/>
    <col min="2802" max="2802" width="10.42578125" style="7" customWidth="1"/>
    <col min="2803" max="2803" width="6.7109375" style="7" bestFit="1" customWidth="1"/>
    <col min="2804" max="2804" width="6.140625" style="7" customWidth="1"/>
    <col min="2805" max="2805" width="5" style="7" customWidth="1"/>
    <col min="2806" max="2806" width="6.42578125" style="7" customWidth="1"/>
    <col min="2807" max="2809" width="5.42578125" style="7" customWidth="1"/>
    <col min="2810" max="2810" width="5.28515625" style="7" customWidth="1"/>
    <col min="2811" max="2811" width="5.42578125" style="7" customWidth="1"/>
    <col min="2812" max="2812" width="5.7109375" style="7" bestFit="1" customWidth="1"/>
    <col min="2813" max="2813" width="9.42578125" style="7" customWidth="1"/>
    <col min="2814" max="2814" width="10.140625" style="7" customWidth="1"/>
    <col min="2815" max="2815" width="9.140625" style="7" customWidth="1"/>
    <col min="2816" max="2816" width="9.5703125" style="7" customWidth="1"/>
    <col min="2817" max="2817" width="5.28515625" style="7" bestFit="1" customWidth="1"/>
    <col min="2818" max="2818" width="5.140625" style="7" customWidth="1"/>
    <col min="2819" max="2819" width="7.42578125" style="7" bestFit="1" customWidth="1"/>
    <col min="2820" max="2820" width="8.5703125" style="7" bestFit="1" customWidth="1"/>
    <col min="2821" max="2823" width="13.140625" style="7" bestFit="1" customWidth="1"/>
    <col min="2824" max="2824" width="13" style="7"/>
    <col min="2825" max="2825" width="29.42578125" style="7" bestFit="1" customWidth="1"/>
    <col min="2826" max="3054" width="13" style="7"/>
    <col min="3055" max="3055" width="4.5703125" style="7" customWidth="1"/>
    <col min="3056" max="3056" width="23.5703125" style="7" customWidth="1"/>
    <col min="3057" max="3057" width="30.28515625" style="7" customWidth="1"/>
    <col min="3058" max="3058" width="10.42578125" style="7" customWidth="1"/>
    <col min="3059" max="3059" width="6.7109375" style="7" bestFit="1" customWidth="1"/>
    <col min="3060" max="3060" width="6.140625" style="7" customWidth="1"/>
    <col min="3061" max="3061" width="5" style="7" customWidth="1"/>
    <col min="3062" max="3062" width="6.42578125" style="7" customWidth="1"/>
    <col min="3063" max="3065" width="5.42578125" style="7" customWidth="1"/>
    <col min="3066" max="3066" width="5.28515625" style="7" customWidth="1"/>
    <col min="3067" max="3067" width="5.42578125" style="7" customWidth="1"/>
    <col min="3068" max="3068" width="5.7109375" style="7" bestFit="1" customWidth="1"/>
    <col min="3069" max="3069" width="9.42578125" style="7" customWidth="1"/>
    <col min="3070" max="3070" width="10.140625" style="7" customWidth="1"/>
    <col min="3071" max="3071" width="9.140625" style="7" customWidth="1"/>
    <col min="3072" max="3072" width="9.5703125" style="7" customWidth="1"/>
    <col min="3073" max="3073" width="5.28515625" style="7" bestFit="1" customWidth="1"/>
    <col min="3074" max="3074" width="5.140625" style="7" customWidth="1"/>
    <col min="3075" max="3075" width="7.42578125" style="7" bestFit="1" customWidth="1"/>
    <col min="3076" max="3076" width="8.5703125" style="7" bestFit="1" customWidth="1"/>
    <col min="3077" max="3079" width="13.140625" style="7" bestFit="1" customWidth="1"/>
    <col min="3080" max="3080" width="13" style="7"/>
    <col min="3081" max="3081" width="29.42578125" style="7" bestFit="1" customWidth="1"/>
    <col min="3082" max="3310" width="13" style="7"/>
    <col min="3311" max="3311" width="4.5703125" style="7" customWidth="1"/>
    <col min="3312" max="3312" width="23.5703125" style="7" customWidth="1"/>
    <col min="3313" max="3313" width="30.28515625" style="7" customWidth="1"/>
    <col min="3314" max="3314" width="10.42578125" style="7" customWidth="1"/>
    <col min="3315" max="3315" width="6.7109375" style="7" bestFit="1" customWidth="1"/>
    <col min="3316" max="3316" width="6.140625" style="7" customWidth="1"/>
    <col min="3317" max="3317" width="5" style="7" customWidth="1"/>
    <col min="3318" max="3318" width="6.42578125" style="7" customWidth="1"/>
    <col min="3319" max="3321" width="5.42578125" style="7" customWidth="1"/>
    <col min="3322" max="3322" width="5.28515625" style="7" customWidth="1"/>
    <col min="3323" max="3323" width="5.42578125" style="7" customWidth="1"/>
    <col min="3324" max="3324" width="5.7109375" style="7" bestFit="1" customWidth="1"/>
    <col min="3325" max="3325" width="9.42578125" style="7" customWidth="1"/>
    <col min="3326" max="3326" width="10.140625" style="7" customWidth="1"/>
    <col min="3327" max="3327" width="9.140625" style="7" customWidth="1"/>
    <col min="3328" max="3328" width="9.5703125" style="7" customWidth="1"/>
    <col min="3329" max="3329" width="5.28515625" style="7" bestFit="1" customWidth="1"/>
    <col min="3330" max="3330" width="5.140625" style="7" customWidth="1"/>
    <col min="3331" max="3331" width="7.42578125" style="7" bestFit="1" customWidth="1"/>
    <col min="3332" max="3332" width="8.5703125" style="7" bestFit="1" customWidth="1"/>
    <col min="3333" max="3335" width="13.140625" style="7" bestFit="1" customWidth="1"/>
    <col min="3336" max="3336" width="13" style="7"/>
    <col min="3337" max="3337" width="29.42578125" style="7" bestFit="1" customWidth="1"/>
    <col min="3338" max="3566" width="13" style="7"/>
    <col min="3567" max="3567" width="4.5703125" style="7" customWidth="1"/>
    <col min="3568" max="3568" width="23.5703125" style="7" customWidth="1"/>
    <col min="3569" max="3569" width="30.28515625" style="7" customWidth="1"/>
    <col min="3570" max="3570" width="10.42578125" style="7" customWidth="1"/>
    <col min="3571" max="3571" width="6.7109375" style="7" bestFit="1" customWidth="1"/>
    <col min="3572" max="3572" width="6.140625" style="7" customWidth="1"/>
    <col min="3573" max="3573" width="5" style="7" customWidth="1"/>
    <col min="3574" max="3574" width="6.42578125" style="7" customWidth="1"/>
    <col min="3575" max="3577" width="5.42578125" style="7" customWidth="1"/>
    <col min="3578" max="3578" width="5.28515625" style="7" customWidth="1"/>
    <col min="3579" max="3579" width="5.42578125" style="7" customWidth="1"/>
    <col min="3580" max="3580" width="5.7109375" style="7" bestFit="1" customWidth="1"/>
    <col min="3581" max="3581" width="9.42578125" style="7" customWidth="1"/>
    <col min="3582" max="3582" width="10.140625" style="7" customWidth="1"/>
    <col min="3583" max="3583" width="9.140625" style="7" customWidth="1"/>
    <col min="3584" max="3584" width="9.5703125" style="7" customWidth="1"/>
    <col min="3585" max="3585" width="5.28515625" style="7" bestFit="1" customWidth="1"/>
    <col min="3586" max="3586" width="5.140625" style="7" customWidth="1"/>
    <col min="3587" max="3587" width="7.42578125" style="7" bestFit="1" customWidth="1"/>
    <col min="3588" max="3588" width="8.5703125" style="7" bestFit="1" customWidth="1"/>
    <col min="3589" max="3591" width="13.140625" style="7" bestFit="1" customWidth="1"/>
    <col min="3592" max="3592" width="13" style="7"/>
    <col min="3593" max="3593" width="29.42578125" style="7" bestFit="1" customWidth="1"/>
    <col min="3594" max="3822" width="13" style="7"/>
    <col min="3823" max="3823" width="4.5703125" style="7" customWidth="1"/>
    <col min="3824" max="3824" width="23.5703125" style="7" customWidth="1"/>
    <col min="3825" max="3825" width="30.28515625" style="7" customWidth="1"/>
    <col min="3826" max="3826" width="10.42578125" style="7" customWidth="1"/>
    <col min="3827" max="3827" width="6.7109375" style="7" bestFit="1" customWidth="1"/>
    <col min="3828" max="3828" width="6.140625" style="7" customWidth="1"/>
    <col min="3829" max="3829" width="5" style="7" customWidth="1"/>
    <col min="3830" max="3830" width="6.42578125" style="7" customWidth="1"/>
    <col min="3831" max="3833" width="5.42578125" style="7" customWidth="1"/>
    <col min="3834" max="3834" width="5.28515625" style="7" customWidth="1"/>
    <col min="3835" max="3835" width="5.42578125" style="7" customWidth="1"/>
    <col min="3836" max="3836" width="5.7109375" style="7" bestFit="1" customWidth="1"/>
    <col min="3837" max="3837" width="9.42578125" style="7" customWidth="1"/>
    <col min="3838" max="3838" width="10.140625" style="7" customWidth="1"/>
    <col min="3839" max="3839" width="9.140625" style="7" customWidth="1"/>
    <col min="3840" max="3840" width="9.5703125" style="7" customWidth="1"/>
    <col min="3841" max="3841" width="5.28515625" style="7" bestFit="1" customWidth="1"/>
    <col min="3842" max="3842" width="5.140625" style="7" customWidth="1"/>
    <col min="3843" max="3843" width="7.42578125" style="7" bestFit="1" customWidth="1"/>
    <col min="3844" max="3844" width="8.5703125" style="7" bestFit="1" customWidth="1"/>
    <col min="3845" max="3847" width="13.140625" style="7" bestFit="1" customWidth="1"/>
    <col min="3848" max="3848" width="13" style="7"/>
    <col min="3849" max="3849" width="29.42578125" style="7" bestFit="1" customWidth="1"/>
    <col min="3850" max="4078" width="13" style="7"/>
    <col min="4079" max="4079" width="4.5703125" style="7" customWidth="1"/>
    <col min="4080" max="4080" width="23.5703125" style="7" customWidth="1"/>
    <col min="4081" max="4081" width="30.28515625" style="7" customWidth="1"/>
    <col min="4082" max="4082" width="10.42578125" style="7" customWidth="1"/>
    <col min="4083" max="4083" width="6.7109375" style="7" bestFit="1" customWidth="1"/>
    <col min="4084" max="4084" width="6.140625" style="7" customWidth="1"/>
    <col min="4085" max="4085" width="5" style="7" customWidth="1"/>
    <col min="4086" max="4086" width="6.42578125" style="7" customWidth="1"/>
    <col min="4087" max="4089" width="5.42578125" style="7" customWidth="1"/>
    <col min="4090" max="4090" width="5.28515625" style="7" customWidth="1"/>
    <col min="4091" max="4091" width="5.42578125" style="7" customWidth="1"/>
    <col min="4092" max="4092" width="5.7109375" style="7" bestFit="1" customWidth="1"/>
    <col min="4093" max="4093" width="9.42578125" style="7" customWidth="1"/>
    <col min="4094" max="4094" width="10.140625" style="7" customWidth="1"/>
    <col min="4095" max="4095" width="9.140625" style="7" customWidth="1"/>
    <col min="4096" max="4096" width="9.5703125" style="7" customWidth="1"/>
    <col min="4097" max="4097" width="5.28515625" style="7" bestFit="1" customWidth="1"/>
    <col min="4098" max="4098" width="5.140625" style="7" customWidth="1"/>
    <col min="4099" max="4099" width="7.42578125" style="7" bestFit="1" customWidth="1"/>
    <col min="4100" max="4100" width="8.5703125" style="7" bestFit="1" customWidth="1"/>
    <col min="4101" max="4103" width="13.140625" style="7" bestFit="1" customWidth="1"/>
    <col min="4104" max="4104" width="13" style="7"/>
    <col min="4105" max="4105" width="29.42578125" style="7" bestFit="1" customWidth="1"/>
    <col min="4106" max="4334" width="13" style="7"/>
    <col min="4335" max="4335" width="4.5703125" style="7" customWidth="1"/>
    <col min="4336" max="4336" width="23.5703125" style="7" customWidth="1"/>
    <col min="4337" max="4337" width="30.28515625" style="7" customWidth="1"/>
    <col min="4338" max="4338" width="10.42578125" style="7" customWidth="1"/>
    <col min="4339" max="4339" width="6.7109375" style="7" bestFit="1" customWidth="1"/>
    <col min="4340" max="4340" width="6.140625" style="7" customWidth="1"/>
    <col min="4341" max="4341" width="5" style="7" customWidth="1"/>
    <col min="4342" max="4342" width="6.42578125" style="7" customWidth="1"/>
    <col min="4343" max="4345" width="5.42578125" style="7" customWidth="1"/>
    <col min="4346" max="4346" width="5.28515625" style="7" customWidth="1"/>
    <col min="4347" max="4347" width="5.42578125" style="7" customWidth="1"/>
    <col min="4348" max="4348" width="5.7109375" style="7" bestFit="1" customWidth="1"/>
    <col min="4349" max="4349" width="9.42578125" style="7" customWidth="1"/>
    <col min="4350" max="4350" width="10.140625" style="7" customWidth="1"/>
    <col min="4351" max="4351" width="9.140625" style="7" customWidth="1"/>
    <col min="4352" max="4352" width="9.5703125" style="7" customWidth="1"/>
    <col min="4353" max="4353" width="5.28515625" style="7" bestFit="1" customWidth="1"/>
    <col min="4354" max="4354" width="5.140625" style="7" customWidth="1"/>
    <col min="4355" max="4355" width="7.42578125" style="7" bestFit="1" customWidth="1"/>
    <col min="4356" max="4356" width="8.5703125" style="7" bestFit="1" customWidth="1"/>
    <col min="4357" max="4359" width="13.140625" style="7" bestFit="1" customWidth="1"/>
    <col min="4360" max="4360" width="13" style="7"/>
    <col min="4361" max="4361" width="29.42578125" style="7" bestFit="1" customWidth="1"/>
    <col min="4362" max="4590" width="13" style="7"/>
    <col min="4591" max="4591" width="4.5703125" style="7" customWidth="1"/>
    <col min="4592" max="4592" width="23.5703125" style="7" customWidth="1"/>
    <col min="4593" max="4593" width="30.28515625" style="7" customWidth="1"/>
    <col min="4594" max="4594" width="10.42578125" style="7" customWidth="1"/>
    <col min="4595" max="4595" width="6.7109375" style="7" bestFit="1" customWidth="1"/>
    <col min="4596" max="4596" width="6.140625" style="7" customWidth="1"/>
    <col min="4597" max="4597" width="5" style="7" customWidth="1"/>
    <col min="4598" max="4598" width="6.42578125" style="7" customWidth="1"/>
    <col min="4599" max="4601" width="5.42578125" style="7" customWidth="1"/>
    <col min="4602" max="4602" width="5.28515625" style="7" customWidth="1"/>
    <col min="4603" max="4603" width="5.42578125" style="7" customWidth="1"/>
    <col min="4604" max="4604" width="5.7109375" style="7" bestFit="1" customWidth="1"/>
    <col min="4605" max="4605" width="9.42578125" style="7" customWidth="1"/>
    <col min="4606" max="4606" width="10.140625" style="7" customWidth="1"/>
    <col min="4607" max="4607" width="9.140625" style="7" customWidth="1"/>
    <col min="4608" max="4608" width="9.5703125" style="7" customWidth="1"/>
    <col min="4609" max="4609" width="5.28515625" style="7" bestFit="1" customWidth="1"/>
    <col min="4610" max="4610" width="5.140625" style="7" customWidth="1"/>
    <col min="4611" max="4611" width="7.42578125" style="7" bestFit="1" customWidth="1"/>
    <col min="4612" max="4612" width="8.5703125" style="7" bestFit="1" customWidth="1"/>
    <col min="4613" max="4615" width="13.140625" style="7" bestFit="1" customWidth="1"/>
    <col min="4616" max="4616" width="13" style="7"/>
    <col min="4617" max="4617" width="29.42578125" style="7" bestFit="1" customWidth="1"/>
    <col min="4618" max="4846" width="13" style="7"/>
    <col min="4847" max="4847" width="4.5703125" style="7" customWidth="1"/>
    <col min="4848" max="4848" width="23.5703125" style="7" customWidth="1"/>
    <col min="4849" max="4849" width="30.28515625" style="7" customWidth="1"/>
    <col min="4850" max="4850" width="10.42578125" style="7" customWidth="1"/>
    <col min="4851" max="4851" width="6.7109375" style="7" bestFit="1" customWidth="1"/>
    <col min="4852" max="4852" width="6.140625" style="7" customWidth="1"/>
    <col min="4853" max="4853" width="5" style="7" customWidth="1"/>
    <col min="4854" max="4854" width="6.42578125" style="7" customWidth="1"/>
    <col min="4855" max="4857" width="5.42578125" style="7" customWidth="1"/>
    <col min="4858" max="4858" width="5.28515625" style="7" customWidth="1"/>
    <col min="4859" max="4859" width="5.42578125" style="7" customWidth="1"/>
    <col min="4860" max="4860" width="5.7109375" style="7" bestFit="1" customWidth="1"/>
    <col min="4861" max="4861" width="9.42578125" style="7" customWidth="1"/>
    <col min="4862" max="4862" width="10.140625" style="7" customWidth="1"/>
    <col min="4863" max="4863" width="9.140625" style="7" customWidth="1"/>
    <col min="4864" max="4864" width="9.5703125" style="7" customWidth="1"/>
    <col min="4865" max="4865" width="5.28515625" style="7" bestFit="1" customWidth="1"/>
    <col min="4866" max="4866" width="5.140625" style="7" customWidth="1"/>
    <col min="4867" max="4867" width="7.42578125" style="7" bestFit="1" customWidth="1"/>
    <col min="4868" max="4868" width="8.5703125" style="7" bestFit="1" customWidth="1"/>
    <col min="4869" max="4871" width="13.140625" style="7" bestFit="1" customWidth="1"/>
    <col min="4872" max="4872" width="13" style="7"/>
    <col min="4873" max="4873" width="29.42578125" style="7" bestFit="1" customWidth="1"/>
    <col min="4874" max="5102" width="13" style="7"/>
    <col min="5103" max="5103" width="4.5703125" style="7" customWidth="1"/>
    <col min="5104" max="5104" width="23.5703125" style="7" customWidth="1"/>
    <col min="5105" max="5105" width="30.28515625" style="7" customWidth="1"/>
    <col min="5106" max="5106" width="10.42578125" style="7" customWidth="1"/>
    <col min="5107" max="5107" width="6.7109375" style="7" bestFit="1" customWidth="1"/>
    <col min="5108" max="5108" width="6.140625" style="7" customWidth="1"/>
    <col min="5109" max="5109" width="5" style="7" customWidth="1"/>
    <col min="5110" max="5110" width="6.42578125" style="7" customWidth="1"/>
    <col min="5111" max="5113" width="5.42578125" style="7" customWidth="1"/>
    <col min="5114" max="5114" width="5.28515625" style="7" customWidth="1"/>
    <col min="5115" max="5115" width="5.42578125" style="7" customWidth="1"/>
    <col min="5116" max="5116" width="5.7109375" style="7" bestFit="1" customWidth="1"/>
    <col min="5117" max="5117" width="9.42578125" style="7" customWidth="1"/>
    <col min="5118" max="5118" width="10.140625" style="7" customWidth="1"/>
    <col min="5119" max="5119" width="9.140625" style="7" customWidth="1"/>
    <col min="5120" max="5120" width="9.5703125" style="7" customWidth="1"/>
    <col min="5121" max="5121" width="5.28515625" style="7" bestFit="1" customWidth="1"/>
    <col min="5122" max="5122" width="5.140625" style="7" customWidth="1"/>
    <col min="5123" max="5123" width="7.42578125" style="7" bestFit="1" customWidth="1"/>
    <col min="5124" max="5124" width="8.5703125" style="7" bestFit="1" customWidth="1"/>
    <col min="5125" max="5127" width="13.140625" style="7" bestFit="1" customWidth="1"/>
    <col min="5128" max="5128" width="13" style="7"/>
    <col min="5129" max="5129" width="29.42578125" style="7" bestFit="1" customWidth="1"/>
    <col min="5130" max="5358" width="13" style="7"/>
    <col min="5359" max="5359" width="4.5703125" style="7" customWidth="1"/>
    <col min="5360" max="5360" width="23.5703125" style="7" customWidth="1"/>
    <col min="5361" max="5361" width="30.28515625" style="7" customWidth="1"/>
    <col min="5362" max="5362" width="10.42578125" style="7" customWidth="1"/>
    <col min="5363" max="5363" width="6.7109375" style="7" bestFit="1" customWidth="1"/>
    <col min="5364" max="5364" width="6.140625" style="7" customWidth="1"/>
    <col min="5365" max="5365" width="5" style="7" customWidth="1"/>
    <col min="5366" max="5366" width="6.42578125" style="7" customWidth="1"/>
    <col min="5367" max="5369" width="5.42578125" style="7" customWidth="1"/>
    <col min="5370" max="5370" width="5.28515625" style="7" customWidth="1"/>
    <col min="5371" max="5371" width="5.42578125" style="7" customWidth="1"/>
    <col min="5372" max="5372" width="5.7109375" style="7" bestFit="1" customWidth="1"/>
    <col min="5373" max="5373" width="9.42578125" style="7" customWidth="1"/>
    <col min="5374" max="5374" width="10.140625" style="7" customWidth="1"/>
    <col min="5375" max="5375" width="9.140625" style="7" customWidth="1"/>
    <col min="5376" max="5376" width="9.5703125" style="7" customWidth="1"/>
    <col min="5377" max="5377" width="5.28515625" style="7" bestFit="1" customWidth="1"/>
    <col min="5378" max="5378" width="5.140625" style="7" customWidth="1"/>
    <col min="5379" max="5379" width="7.42578125" style="7" bestFit="1" customWidth="1"/>
    <col min="5380" max="5380" width="8.5703125" style="7" bestFit="1" customWidth="1"/>
    <col min="5381" max="5383" width="13.140625" style="7" bestFit="1" customWidth="1"/>
    <col min="5384" max="5384" width="13" style="7"/>
    <col min="5385" max="5385" width="29.42578125" style="7" bestFit="1" customWidth="1"/>
    <col min="5386" max="5614" width="13" style="7"/>
    <col min="5615" max="5615" width="4.5703125" style="7" customWidth="1"/>
    <col min="5616" max="5616" width="23.5703125" style="7" customWidth="1"/>
    <col min="5617" max="5617" width="30.28515625" style="7" customWidth="1"/>
    <col min="5618" max="5618" width="10.42578125" style="7" customWidth="1"/>
    <col min="5619" max="5619" width="6.7109375" style="7" bestFit="1" customWidth="1"/>
    <col min="5620" max="5620" width="6.140625" style="7" customWidth="1"/>
    <col min="5621" max="5621" width="5" style="7" customWidth="1"/>
    <col min="5622" max="5622" width="6.42578125" style="7" customWidth="1"/>
    <col min="5623" max="5625" width="5.42578125" style="7" customWidth="1"/>
    <col min="5626" max="5626" width="5.28515625" style="7" customWidth="1"/>
    <col min="5627" max="5627" width="5.42578125" style="7" customWidth="1"/>
    <col min="5628" max="5628" width="5.7109375" style="7" bestFit="1" customWidth="1"/>
    <col min="5629" max="5629" width="9.42578125" style="7" customWidth="1"/>
    <col min="5630" max="5630" width="10.140625" style="7" customWidth="1"/>
    <col min="5631" max="5631" width="9.140625" style="7" customWidth="1"/>
    <col min="5632" max="5632" width="9.5703125" style="7" customWidth="1"/>
    <col min="5633" max="5633" width="5.28515625" style="7" bestFit="1" customWidth="1"/>
    <col min="5634" max="5634" width="5.140625" style="7" customWidth="1"/>
    <col min="5635" max="5635" width="7.42578125" style="7" bestFit="1" customWidth="1"/>
    <col min="5636" max="5636" width="8.5703125" style="7" bestFit="1" customWidth="1"/>
    <col min="5637" max="5639" width="13.140625" style="7" bestFit="1" customWidth="1"/>
    <col min="5640" max="5640" width="13" style="7"/>
    <col min="5641" max="5641" width="29.42578125" style="7" bestFit="1" customWidth="1"/>
    <col min="5642" max="5870" width="13" style="7"/>
    <col min="5871" max="5871" width="4.5703125" style="7" customWidth="1"/>
    <col min="5872" max="5872" width="23.5703125" style="7" customWidth="1"/>
    <col min="5873" max="5873" width="30.28515625" style="7" customWidth="1"/>
    <col min="5874" max="5874" width="10.42578125" style="7" customWidth="1"/>
    <col min="5875" max="5875" width="6.7109375" style="7" bestFit="1" customWidth="1"/>
    <col min="5876" max="5876" width="6.140625" style="7" customWidth="1"/>
    <col min="5877" max="5877" width="5" style="7" customWidth="1"/>
    <col min="5878" max="5878" width="6.42578125" style="7" customWidth="1"/>
    <col min="5879" max="5881" width="5.42578125" style="7" customWidth="1"/>
    <col min="5882" max="5882" width="5.28515625" style="7" customWidth="1"/>
    <col min="5883" max="5883" width="5.42578125" style="7" customWidth="1"/>
    <col min="5884" max="5884" width="5.7109375" style="7" bestFit="1" customWidth="1"/>
    <col min="5885" max="5885" width="9.42578125" style="7" customWidth="1"/>
    <col min="5886" max="5886" width="10.140625" style="7" customWidth="1"/>
    <col min="5887" max="5887" width="9.140625" style="7" customWidth="1"/>
    <col min="5888" max="5888" width="9.5703125" style="7" customWidth="1"/>
    <col min="5889" max="5889" width="5.28515625" style="7" bestFit="1" customWidth="1"/>
    <col min="5890" max="5890" width="5.140625" style="7" customWidth="1"/>
    <col min="5891" max="5891" width="7.42578125" style="7" bestFit="1" customWidth="1"/>
    <col min="5892" max="5892" width="8.5703125" style="7" bestFit="1" customWidth="1"/>
    <col min="5893" max="5895" width="13.140625" style="7" bestFit="1" customWidth="1"/>
    <col min="5896" max="5896" width="13" style="7"/>
    <col min="5897" max="5897" width="29.42578125" style="7" bestFit="1" customWidth="1"/>
    <col min="5898" max="6126" width="13" style="7"/>
    <col min="6127" max="6127" width="4.5703125" style="7" customWidth="1"/>
    <col min="6128" max="6128" width="23.5703125" style="7" customWidth="1"/>
    <col min="6129" max="6129" width="30.28515625" style="7" customWidth="1"/>
    <col min="6130" max="6130" width="10.42578125" style="7" customWidth="1"/>
    <col min="6131" max="6131" width="6.7109375" style="7" bestFit="1" customWidth="1"/>
    <col min="6132" max="6132" width="6.140625" style="7" customWidth="1"/>
    <col min="6133" max="6133" width="5" style="7" customWidth="1"/>
    <col min="6134" max="6134" width="6.42578125" style="7" customWidth="1"/>
    <col min="6135" max="6137" width="5.42578125" style="7" customWidth="1"/>
    <col min="6138" max="6138" width="5.28515625" style="7" customWidth="1"/>
    <col min="6139" max="6139" width="5.42578125" style="7" customWidth="1"/>
    <col min="6140" max="6140" width="5.7109375" style="7" bestFit="1" customWidth="1"/>
    <col min="6141" max="6141" width="9.42578125" style="7" customWidth="1"/>
    <col min="6142" max="6142" width="10.140625" style="7" customWidth="1"/>
    <col min="6143" max="6143" width="9.140625" style="7" customWidth="1"/>
    <col min="6144" max="6144" width="9.5703125" style="7" customWidth="1"/>
    <col min="6145" max="6145" width="5.28515625" style="7" bestFit="1" customWidth="1"/>
    <col min="6146" max="6146" width="5.140625" style="7" customWidth="1"/>
    <col min="6147" max="6147" width="7.42578125" style="7" bestFit="1" customWidth="1"/>
    <col min="6148" max="6148" width="8.5703125" style="7" bestFit="1" customWidth="1"/>
    <col min="6149" max="6151" width="13.140625" style="7" bestFit="1" customWidth="1"/>
    <col min="6152" max="6152" width="13" style="7"/>
    <col min="6153" max="6153" width="29.42578125" style="7" bestFit="1" customWidth="1"/>
    <col min="6154" max="6382" width="13" style="7"/>
    <col min="6383" max="6383" width="4.5703125" style="7" customWidth="1"/>
    <col min="6384" max="6384" width="23.5703125" style="7" customWidth="1"/>
    <col min="6385" max="6385" width="30.28515625" style="7" customWidth="1"/>
    <col min="6386" max="6386" width="10.42578125" style="7" customWidth="1"/>
    <col min="6387" max="6387" width="6.7109375" style="7" bestFit="1" customWidth="1"/>
    <col min="6388" max="6388" width="6.140625" style="7" customWidth="1"/>
    <col min="6389" max="6389" width="5" style="7" customWidth="1"/>
    <col min="6390" max="6390" width="6.42578125" style="7" customWidth="1"/>
    <col min="6391" max="6393" width="5.42578125" style="7" customWidth="1"/>
    <col min="6394" max="6394" width="5.28515625" style="7" customWidth="1"/>
    <col min="6395" max="6395" width="5.42578125" style="7" customWidth="1"/>
    <col min="6396" max="6396" width="5.7109375" style="7" bestFit="1" customWidth="1"/>
    <col min="6397" max="6397" width="9.42578125" style="7" customWidth="1"/>
    <col min="6398" max="6398" width="10.140625" style="7" customWidth="1"/>
    <col min="6399" max="6399" width="9.140625" style="7" customWidth="1"/>
    <col min="6400" max="6400" width="9.5703125" style="7" customWidth="1"/>
    <col min="6401" max="6401" width="5.28515625" style="7" bestFit="1" customWidth="1"/>
    <col min="6402" max="6402" width="5.140625" style="7" customWidth="1"/>
    <col min="6403" max="6403" width="7.42578125" style="7" bestFit="1" customWidth="1"/>
    <col min="6404" max="6404" width="8.5703125" style="7" bestFit="1" customWidth="1"/>
    <col min="6405" max="6407" width="13.140625" style="7" bestFit="1" customWidth="1"/>
    <col min="6408" max="6408" width="13" style="7"/>
    <col min="6409" max="6409" width="29.42578125" style="7" bestFit="1" customWidth="1"/>
    <col min="6410" max="6638" width="13" style="7"/>
    <col min="6639" max="6639" width="4.5703125" style="7" customWidth="1"/>
    <col min="6640" max="6640" width="23.5703125" style="7" customWidth="1"/>
    <col min="6641" max="6641" width="30.28515625" style="7" customWidth="1"/>
    <col min="6642" max="6642" width="10.42578125" style="7" customWidth="1"/>
    <col min="6643" max="6643" width="6.7109375" style="7" bestFit="1" customWidth="1"/>
    <col min="6644" max="6644" width="6.140625" style="7" customWidth="1"/>
    <col min="6645" max="6645" width="5" style="7" customWidth="1"/>
    <col min="6646" max="6646" width="6.42578125" style="7" customWidth="1"/>
    <col min="6647" max="6649" width="5.42578125" style="7" customWidth="1"/>
    <col min="6650" max="6650" width="5.28515625" style="7" customWidth="1"/>
    <col min="6651" max="6651" width="5.42578125" style="7" customWidth="1"/>
    <col min="6652" max="6652" width="5.7109375" style="7" bestFit="1" customWidth="1"/>
    <col min="6653" max="6653" width="9.42578125" style="7" customWidth="1"/>
    <col min="6654" max="6654" width="10.140625" style="7" customWidth="1"/>
    <col min="6655" max="6655" width="9.140625" style="7" customWidth="1"/>
    <col min="6656" max="6656" width="9.5703125" style="7" customWidth="1"/>
    <col min="6657" max="6657" width="5.28515625" style="7" bestFit="1" customWidth="1"/>
    <col min="6658" max="6658" width="5.140625" style="7" customWidth="1"/>
    <col min="6659" max="6659" width="7.42578125" style="7" bestFit="1" customWidth="1"/>
    <col min="6660" max="6660" width="8.5703125" style="7" bestFit="1" customWidth="1"/>
    <col min="6661" max="6663" width="13.140625" style="7" bestFit="1" customWidth="1"/>
    <col min="6664" max="6664" width="13" style="7"/>
    <col min="6665" max="6665" width="29.42578125" style="7" bestFit="1" customWidth="1"/>
    <col min="6666" max="6894" width="13" style="7"/>
    <col min="6895" max="6895" width="4.5703125" style="7" customWidth="1"/>
    <col min="6896" max="6896" width="23.5703125" style="7" customWidth="1"/>
    <col min="6897" max="6897" width="30.28515625" style="7" customWidth="1"/>
    <col min="6898" max="6898" width="10.42578125" style="7" customWidth="1"/>
    <col min="6899" max="6899" width="6.7109375" style="7" bestFit="1" customWidth="1"/>
    <col min="6900" max="6900" width="6.140625" style="7" customWidth="1"/>
    <col min="6901" max="6901" width="5" style="7" customWidth="1"/>
    <col min="6902" max="6902" width="6.42578125" style="7" customWidth="1"/>
    <col min="6903" max="6905" width="5.42578125" style="7" customWidth="1"/>
    <col min="6906" max="6906" width="5.28515625" style="7" customWidth="1"/>
    <col min="6907" max="6907" width="5.42578125" style="7" customWidth="1"/>
    <col min="6908" max="6908" width="5.7109375" style="7" bestFit="1" customWidth="1"/>
    <col min="6909" max="6909" width="9.42578125" style="7" customWidth="1"/>
    <col min="6910" max="6910" width="10.140625" style="7" customWidth="1"/>
    <col min="6911" max="6911" width="9.140625" style="7" customWidth="1"/>
    <col min="6912" max="6912" width="9.5703125" style="7" customWidth="1"/>
    <col min="6913" max="6913" width="5.28515625" style="7" bestFit="1" customWidth="1"/>
    <col min="6914" max="6914" width="5.140625" style="7" customWidth="1"/>
    <col min="6915" max="6915" width="7.42578125" style="7" bestFit="1" customWidth="1"/>
    <col min="6916" max="6916" width="8.5703125" style="7" bestFit="1" customWidth="1"/>
    <col min="6917" max="6919" width="13.140625" style="7" bestFit="1" customWidth="1"/>
    <col min="6920" max="6920" width="13" style="7"/>
    <col min="6921" max="6921" width="29.42578125" style="7" bestFit="1" customWidth="1"/>
    <col min="6922" max="7150" width="13" style="7"/>
    <col min="7151" max="7151" width="4.5703125" style="7" customWidth="1"/>
    <col min="7152" max="7152" width="23.5703125" style="7" customWidth="1"/>
    <col min="7153" max="7153" width="30.28515625" style="7" customWidth="1"/>
    <col min="7154" max="7154" width="10.42578125" style="7" customWidth="1"/>
    <col min="7155" max="7155" width="6.7109375" style="7" bestFit="1" customWidth="1"/>
    <col min="7156" max="7156" width="6.140625" style="7" customWidth="1"/>
    <col min="7157" max="7157" width="5" style="7" customWidth="1"/>
    <col min="7158" max="7158" width="6.42578125" style="7" customWidth="1"/>
    <col min="7159" max="7161" width="5.42578125" style="7" customWidth="1"/>
    <col min="7162" max="7162" width="5.28515625" style="7" customWidth="1"/>
    <col min="7163" max="7163" width="5.42578125" style="7" customWidth="1"/>
    <col min="7164" max="7164" width="5.7109375" style="7" bestFit="1" customWidth="1"/>
    <col min="7165" max="7165" width="9.42578125" style="7" customWidth="1"/>
    <col min="7166" max="7166" width="10.140625" style="7" customWidth="1"/>
    <col min="7167" max="7167" width="9.140625" style="7" customWidth="1"/>
    <col min="7168" max="7168" width="9.5703125" style="7" customWidth="1"/>
    <col min="7169" max="7169" width="5.28515625" style="7" bestFit="1" customWidth="1"/>
    <col min="7170" max="7170" width="5.140625" style="7" customWidth="1"/>
    <col min="7171" max="7171" width="7.42578125" style="7" bestFit="1" customWidth="1"/>
    <col min="7172" max="7172" width="8.5703125" style="7" bestFit="1" customWidth="1"/>
    <col min="7173" max="7175" width="13.140625" style="7" bestFit="1" customWidth="1"/>
    <col min="7176" max="7176" width="13" style="7"/>
    <col min="7177" max="7177" width="29.42578125" style="7" bestFit="1" customWidth="1"/>
    <col min="7178" max="7406" width="13" style="7"/>
    <col min="7407" max="7407" width="4.5703125" style="7" customWidth="1"/>
    <col min="7408" max="7408" width="23.5703125" style="7" customWidth="1"/>
    <col min="7409" max="7409" width="30.28515625" style="7" customWidth="1"/>
    <col min="7410" max="7410" width="10.42578125" style="7" customWidth="1"/>
    <col min="7411" max="7411" width="6.7109375" style="7" bestFit="1" customWidth="1"/>
    <col min="7412" max="7412" width="6.140625" style="7" customWidth="1"/>
    <col min="7413" max="7413" width="5" style="7" customWidth="1"/>
    <col min="7414" max="7414" width="6.42578125" style="7" customWidth="1"/>
    <col min="7415" max="7417" width="5.42578125" style="7" customWidth="1"/>
    <col min="7418" max="7418" width="5.28515625" style="7" customWidth="1"/>
    <col min="7419" max="7419" width="5.42578125" style="7" customWidth="1"/>
    <col min="7420" max="7420" width="5.7109375" style="7" bestFit="1" customWidth="1"/>
    <col min="7421" max="7421" width="9.42578125" style="7" customWidth="1"/>
    <col min="7422" max="7422" width="10.140625" style="7" customWidth="1"/>
    <col min="7423" max="7423" width="9.140625" style="7" customWidth="1"/>
    <col min="7424" max="7424" width="9.5703125" style="7" customWidth="1"/>
    <col min="7425" max="7425" width="5.28515625" style="7" bestFit="1" customWidth="1"/>
    <col min="7426" max="7426" width="5.140625" style="7" customWidth="1"/>
    <col min="7427" max="7427" width="7.42578125" style="7" bestFit="1" customWidth="1"/>
    <col min="7428" max="7428" width="8.5703125" style="7" bestFit="1" customWidth="1"/>
    <col min="7429" max="7431" width="13.140625" style="7" bestFit="1" customWidth="1"/>
    <col min="7432" max="7432" width="13" style="7"/>
    <col min="7433" max="7433" width="29.42578125" style="7" bestFit="1" customWidth="1"/>
    <col min="7434" max="7662" width="13" style="7"/>
    <col min="7663" max="7663" width="4.5703125" style="7" customWidth="1"/>
    <col min="7664" max="7664" width="23.5703125" style="7" customWidth="1"/>
    <col min="7665" max="7665" width="30.28515625" style="7" customWidth="1"/>
    <col min="7666" max="7666" width="10.42578125" style="7" customWidth="1"/>
    <col min="7667" max="7667" width="6.7109375" style="7" bestFit="1" customWidth="1"/>
    <col min="7668" max="7668" width="6.140625" style="7" customWidth="1"/>
    <col min="7669" max="7669" width="5" style="7" customWidth="1"/>
    <col min="7670" max="7670" width="6.42578125" style="7" customWidth="1"/>
    <col min="7671" max="7673" width="5.42578125" style="7" customWidth="1"/>
    <col min="7674" max="7674" width="5.28515625" style="7" customWidth="1"/>
    <col min="7675" max="7675" width="5.42578125" style="7" customWidth="1"/>
    <col min="7676" max="7676" width="5.7109375" style="7" bestFit="1" customWidth="1"/>
    <col min="7677" max="7677" width="9.42578125" style="7" customWidth="1"/>
    <col min="7678" max="7678" width="10.140625" style="7" customWidth="1"/>
    <col min="7679" max="7679" width="9.140625" style="7" customWidth="1"/>
    <col min="7680" max="7680" width="9.5703125" style="7" customWidth="1"/>
    <col min="7681" max="7681" width="5.28515625" style="7" bestFit="1" customWidth="1"/>
    <col min="7682" max="7682" width="5.140625" style="7" customWidth="1"/>
    <col min="7683" max="7683" width="7.42578125" style="7" bestFit="1" customWidth="1"/>
    <col min="7684" max="7684" width="8.5703125" style="7" bestFit="1" customWidth="1"/>
    <col min="7685" max="7687" width="13.140625" style="7" bestFit="1" customWidth="1"/>
    <col min="7688" max="7688" width="13" style="7"/>
    <col min="7689" max="7689" width="29.42578125" style="7" bestFit="1" customWidth="1"/>
    <col min="7690" max="7918" width="13" style="7"/>
    <col min="7919" max="7919" width="4.5703125" style="7" customWidth="1"/>
    <col min="7920" max="7920" width="23.5703125" style="7" customWidth="1"/>
    <col min="7921" max="7921" width="30.28515625" style="7" customWidth="1"/>
    <col min="7922" max="7922" width="10.42578125" style="7" customWidth="1"/>
    <col min="7923" max="7923" width="6.7109375" style="7" bestFit="1" customWidth="1"/>
    <col min="7924" max="7924" width="6.140625" style="7" customWidth="1"/>
    <col min="7925" max="7925" width="5" style="7" customWidth="1"/>
    <col min="7926" max="7926" width="6.42578125" style="7" customWidth="1"/>
    <col min="7927" max="7929" width="5.42578125" style="7" customWidth="1"/>
    <col min="7930" max="7930" width="5.28515625" style="7" customWidth="1"/>
    <col min="7931" max="7931" width="5.42578125" style="7" customWidth="1"/>
    <col min="7932" max="7932" width="5.7109375" style="7" bestFit="1" customWidth="1"/>
    <col min="7933" max="7933" width="9.42578125" style="7" customWidth="1"/>
    <col min="7934" max="7934" width="10.140625" style="7" customWidth="1"/>
    <col min="7935" max="7935" width="9.140625" style="7" customWidth="1"/>
    <col min="7936" max="7936" width="9.5703125" style="7" customWidth="1"/>
    <col min="7937" max="7937" width="5.28515625" style="7" bestFit="1" customWidth="1"/>
    <col min="7938" max="7938" width="5.140625" style="7" customWidth="1"/>
    <col min="7939" max="7939" width="7.42578125" style="7" bestFit="1" customWidth="1"/>
    <col min="7940" max="7940" width="8.5703125" style="7" bestFit="1" customWidth="1"/>
    <col min="7941" max="7943" width="13.140625" style="7" bestFit="1" customWidth="1"/>
    <col min="7944" max="7944" width="13" style="7"/>
    <col min="7945" max="7945" width="29.42578125" style="7" bestFit="1" customWidth="1"/>
    <col min="7946" max="8174" width="13" style="7"/>
    <col min="8175" max="8175" width="4.5703125" style="7" customWidth="1"/>
    <col min="8176" max="8176" width="23.5703125" style="7" customWidth="1"/>
    <col min="8177" max="8177" width="30.28515625" style="7" customWidth="1"/>
    <col min="8178" max="8178" width="10.42578125" style="7" customWidth="1"/>
    <col min="8179" max="8179" width="6.7109375" style="7" bestFit="1" customWidth="1"/>
    <col min="8180" max="8180" width="6.140625" style="7" customWidth="1"/>
    <col min="8181" max="8181" width="5" style="7" customWidth="1"/>
    <col min="8182" max="8182" width="6.42578125" style="7" customWidth="1"/>
    <col min="8183" max="8185" width="5.42578125" style="7" customWidth="1"/>
    <col min="8186" max="8186" width="5.28515625" style="7" customWidth="1"/>
    <col min="8187" max="8187" width="5.42578125" style="7" customWidth="1"/>
    <col min="8188" max="8188" width="5.7109375" style="7" bestFit="1" customWidth="1"/>
    <col min="8189" max="8189" width="9.42578125" style="7" customWidth="1"/>
    <col min="8190" max="8190" width="10.140625" style="7" customWidth="1"/>
    <col min="8191" max="8191" width="9.140625" style="7" customWidth="1"/>
    <col min="8192" max="8192" width="9.5703125" style="7" customWidth="1"/>
    <col min="8193" max="8193" width="5.28515625" style="7" bestFit="1" customWidth="1"/>
    <col min="8194" max="8194" width="5.140625" style="7" customWidth="1"/>
    <col min="8195" max="8195" width="7.42578125" style="7" bestFit="1" customWidth="1"/>
    <col min="8196" max="8196" width="8.5703125" style="7" bestFit="1" customWidth="1"/>
    <col min="8197" max="8199" width="13.140625" style="7" bestFit="1" customWidth="1"/>
    <col min="8200" max="8200" width="13" style="7"/>
    <col min="8201" max="8201" width="29.42578125" style="7" bestFit="1" customWidth="1"/>
    <col min="8202" max="8430" width="13" style="7"/>
    <col min="8431" max="8431" width="4.5703125" style="7" customWidth="1"/>
    <col min="8432" max="8432" width="23.5703125" style="7" customWidth="1"/>
    <col min="8433" max="8433" width="30.28515625" style="7" customWidth="1"/>
    <col min="8434" max="8434" width="10.42578125" style="7" customWidth="1"/>
    <col min="8435" max="8435" width="6.7109375" style="7" bestFit="1" customWidth="1"/>
    <col min="8436" max="8436" width="6.140625" style="7" customWidth="1"/>
    <col min="8437" max="8437" width="5" style="7" customWidth="1"/>
    <col min="8438" max="8438" width="6.42578125" style="7" customWidth="1"/>
    <col min="8439" max="8441" width="5.42578125" style="7" customWidth="1"/>
    <col min="8442" max="8442" width="5.28515625" style="7" customWidth="1"/>
    <col min="8443" max="8443" width="5.42578125" style="7" customWidth="1"/>
    <col min="8444" max="8444" width="5.7109375" style="7" bestFit="1" customWidth="1"/>
    <col min="8445" max="8445" width="9.42578125" style="7" customWidth="1"/>
    <col min="8446" max="8446" width="10.140625" style="7" customWidth="1"/>
    <col min="8447" max="8447" width="9.140625" style="7" customWidth="1"/>
    <col min="8448" max="8448" width="9.5703125" style="7" customWidth="1"/>
    <col min="8449" max="8449" width="5.28515625" style="7" bestFit="1" customWidth="1"/>
    <col min="8450" max="8450" width="5.140625" style="7" customWidth="1"/>
    <col min="8451" max="8451" width="7.42578125" style="7" bestFit="1" customWidth="1"/>
    <col min="8452" max="8452" width="8.5703125" style="7" bestFit="1" customWidth="1"/>
    <col min="8453" max="8455" width="13.140625" style="7" bestFit="1" customWidth="1"/>
    <col min="8456" max="8456" width="13" style="7"/>
    <col min="8457" max="8457" width="29.42578125" style="7" bestFit="1" customWidth="1"/>
    <col min="8458" max="8686" width="13" style="7"/>
    <col min="8687" max="8687" width="4.5703125" style="7" customWidth="1"/>
    <col min="8688" max="8688" width="23.5703125" style="7" customWidth="1"/>
    <col min="8689" max="8689" width="30.28515625" style="7" customWidth="1"/>
    <col min="8690" max="8690" width="10.42578125" style="7" customWidth="1"/>
    <col min="8691" max="8691" width="6.7109375" style="7" bestFit="1" customWidth="1"/>
    <col min="8692" max="8692" width="6.140625" style="7" customWidth="1"/>
    <col min="8693" max="8693" width="5" style="7" customWidth="1"/>
    <col min="8694" max="8694" width="6.42578125" style="7" customWidth="1"/>
    <col min="8695" max="8697" width="5.42578125" style="7" customWidth="1"/>
    <col min="8698" max="8698" width="5.28515625" style="7" customWidth="1"/>
    <col min="8699" max="8699" width="5.42578125" style="7" customWidth="1"/>
    <col min="8700" max="8700" width="5.7109375" style="7" bestFit="1" customWidth="1"/>
    <col min="8701" max="8701" width="9.42578125" style="7" customWidth="1"/>
    <col min="8702" max="8702" width="10.140625" style="7" customWidth="1"/>
    <col min="8703" max="8703" width="9.140625" style="7" customWidth="1"/>
    <col min="8704" max="8704" width="9.5703125" style="7" customWidth="1"/>
    <col min="8705" max="8705" width="5.28515625" style="7" bestFit="1" customWidth="1"/>
    <col min="8706" max="8706" width="5.140625" style="7" customWidth="1"/>
    <col min="8707" max="8707" width="7.42578125" style="7" bestFit="1" customWidth="1"/>
    <col min="8708" max="8708" width="8.5703125" style="7" bestFit="1" customWidth="1"/>
    <col min="8709" max="8711" width="13.140625" style="7" bestFit="1" customWidth="1"/>
    <col min="8712" max="8712" width="13" style="7"/>
    <col min="8713" max="8713" width="29.42578125" style="7" bestFit="1" customWidth="1"/>
    <col min="8714" max="8942" width="13" style="7"/>
    <col min="8943" max="8943" width="4.5703125" style="7" customWidth="1"/>
    <col min="8944" max="8944" width="23.5703125" style="7" customWidth="1"/>
    <col min="8945" max="8945" width="30.28515625" style="7" customWidth="1"/>
    <col min="8946" max="8946" width="10.42578125" style="7" customWidth="1"/>
    <col min="8947" max="8947" width="6.7109375" style="7" bestFit="1" customWidth="1"/>
    <col min="8948" max="8948" width="6.140625" style="7" customWidth="1"/>
    <col min="8949" max="8949" width="5" style="7" customWidth="1"/>
    <col min="8950" max="8950" width="6.42578125" style="7" customWidth="1"/>
    <col min="8951" max="8953" width="5.42578125" style="7" customWidth="1"/>
    <col min="8954" max="8954" width="5.28515625" style="7" customWidth="1"/>
    <col min="8955" max="8955" width="5.42578125" style="7" customWidth="1"/>
    <col min="8956" max="8956" width="5.7109375" style="7" bestFit="1" customWidth="1"/>
    <col min="8957" max="8957" width="9.42578125" style="7" customWidth="1"/>
    <col min="8958" max="8958" width="10.140625" style="7" customWidth="1"/>
    <col min="8959" max="8959" width="9.140625" style="7" customWidth="1"/>
    <col min="8960" max="8960" width="9.5703125" style="7" customWidth="1"/>
    <col min="8961" max="8961" width="5.28515625" style="7" bestFit="1" customWidth="1"/>
    <col min="8962" max="8962" width="5.140625" style="7" customWidth="1"/>
    <col min="8963" max="8963" width="7.42578125" style="7" bestFit="1" customWidth="1"/>
    <col min="8964" max="8964" width="8.5703125" style="7" bestFit="1" customWidth="1"/>
    <col min="8965" max="8967" width="13.140625" style="7" bestFit="1" customWidth="1"/>
    <col min="8968" max="8968" width="13" style="7"/>
    <col min="8969" max="8969" width="29.42578125" style="7" bestFit="1" customWidth="1"/>
    <col min="8970" max="9198" width="13" style="7"/>
    <col min="9199" max="9199" width="4.5703125" style="7" customWidth="1"/>
    <col min="9200" max="9200" width="23.5703125" style="7" customWidth="1"/>
    <col min="9201" max="9201" width="30.28515625" style="7" customWidth="1"/>
    <col min="9202" max="9202" width="10.42578125" style="7" customWidth="1"/>
    <col min="9203" max="9203" width="6.7109375" style="7" bestFit="1" customWidth="1"/>
    <col min="9204" max="9204" width="6.140625" style="7" customWidth="1"/>
    <col min="9205" max="9205" width="5" style="7" customWidth="1"/>
    <col min="9206" max="9206" width="6.42578125" style="7" customWidth="1"/>
    <col min="9207" max="9209" width="5.42578125" style="7" customWidth="1"/>
    <col min="9210" max="9210" width="5.28515625" style="7" customWidth="1"/>
    <col min="9211" max="9211" width="5.42578125" style="7" customWidth="1"/>
    <col min="9212" max="9212" width="5.7109375" style="7" bestFit="1" customWidth="1"/>
    <col min="9213" max="9213" width="9.42578125" style="7" customWidth="1"/>
    <col min="9214" max="9214" width="10.140625" style="7" customWidth="1"/>
    <col min="9215" max="9215" width="9.140625" style="7" customWidth="1"/>
    <col min="9216" max="9216" width="9.5703125" style="7" customWidth="1"/>
    <col min="9217" max="9217" width="5.28515625" style="7" bestFit="1" customWidth="1"/>
    <col min="9218" max="9218" width="5.140625" style="7" customWidth="1"/>
    <col min="9219" max="9219" width="7.42578125" style="7" bestFit="1" customWidth="1"/>
    <col min="9220" max="9220" width="8.5703125" style="7" bestFit="1" customWidth="1"/>
    <col min="9221" max="9223" width="13.140625" style="7" bestFit="1" customWidth="1"/>
    <col min="9224" max="9224" width="13" style="7"/>
    <col min="9225" max="9225" width="29.42578125" style="7" bestFit="1" customWidth="1"/>
    <col min="9226" max="9454" width="13" style="7"/>
    <col min="9455" max="9455" width="4.5703125" style="7" customWidth="1"/>
    <col min="9456" max="9456" width="23.5703125" style="7" customWidth="1"/>
    <col min="9457" max="9457" width="30.28515625" style="7" customWidth="1"/>
    <col min="9458" max="9458" width="10.42578125" style="7" customWidth="1"/>
    <col min="9459" max="9459" width="6.7109375" style="7" bestFit="1" customWidth="1"/>
    <col min="9460" max="9460" width="6.140625" style="7" customWidth="1"/>
    <col min="9461" max="9461" width="5" style="7" customWidth="1"/>
    <col min="9462" max="9462" width="6.42578125" style="7" customWidth="1"/>
    <col min="9463" max="9465" width="5.42578125" style="7" customWidth="1"/>
    <col min="9466" max="9466" width="5.28515625" style="7" customWidth="1"/>
    <col min="9467" max="9467" width="5.42578125" style="7" customWidth="1"/>
    <col min="9468" max="9468" width="5.7109375" style="7" bestFit="1" customWidth="1"/>
    <col min="9469" max="9469" width="9.42578125" style="7" customWidth="1"/>
    <col min="9470" max="9470" width="10.140625" style="7" customWidth="1"/>
    <col min="9471" max="9471" width="9.140625" style="7" customWidth="1"/>
    <col min="9472" max="9472" width="9.5703125" style="7" customWidth="1"/>
    <col min="9473" max="9473" width="5.28515625" style="7" bestFit="1" customWidth="1"/>
    <col min="9474" max="9474" width="5.140625" style="7" customWidth="1"/>
    <col min="9475" max="9475" width="7.42578125" style="7" bestFit="1" customWidth="1"/>
    <col min="9476" max="9476" width="8.5703125" style="7" bestFit="1" customWidth="1"/>
    <col min="9477" max="9479" width="13.140625" style="7" bestFit="1" customWidth="1"/>
    <col min="9480" max="9480" width="13" style="7"/>
    <col min="9481" max="9481" width="29.42578125" style="7" bestFit="1" customWidth="1"/>
    <col min="9482" max="9710" width="13" style="7"/>
    <col min="9711" max="9711" width="4.5703125" style="7" customWidth="1"/>
    <col min="9712" max="9712" width="23.5703125" style="7" customWidth="1"/>
    <col min="9713" max="9713" width="30.28515625" style="7" customWidth="1"/>
    <col min="9714" max="9714" width="10.42578125" style="7" customWidth="1"/>
    <col min="9715" max="9715" width="6.7109375" style="7" bestFit="1" customWidth="1"/>
    <col min="9716" max="9716" width="6.140625" style="7" customWidth="1"/>
    <col min="9717" max="9717" width="5" style="7" customWidth="1"/>
    <col min="9718" max="9718" width="6.42578125" style="7" customWidth="1"/>
    <col min="9719" max="9721" width="5.42578125" style="7" customWidth="1"/>
    <col min="9722" max="9722" width="5.28515625" style="7" customWidth="1"/>
    <col min="9723" max="9723" width="5.42578125" style="7" customWidth="1"/>
    <col min="9724" max="9724" width="5.7109375" style="7" bestFit="1" customWidth="1"/>
    <col min="9725" max="9725" width="9.42578125" style="7" customWidth="1"/>
    <col min="9726" max="9726" width="10.140625" style="7" customWidth="1"/>
    <col min="9727" max="9727" width="9.140625" style="7" customWidth="1"/>
    <col min="9728" max="9728" width="9.5703125" style="7" customWidth="1"/>
    <col min="9729" max="9729" width="5.28515625" style="7" bestFit="1" customWidth="1"/>
    <col min="9730" max="9730" width="5.140625" style="7" customWidth="1"/>
    <col min="9731" max="9731" width="7.42578125" style="7" bestFit="1" customWidth="1"/>
    <col min="9732" max="9732" width="8.5703125" style="7" bestFit="1" customWidth="1"/>
    <col min="9733" max="9735" width="13.140625" style="7" bestFit="1" customWidth="1"/>
    <col min="9736" max="9736" width="13" style="7"/>
    <col min="9737" max="9737" width="29.42578125" style="7" bestFit="1" customWidth="1"/>
    <col min="9738" max="9966" width="13" style="7"/>
    <col min="9967" max="9967" width="4.5703125" style="7" customWidth="1"/>
    <col min="9968" max="9968" width="23.5703125" style="7" customWidth="1"/>
    <col min="9969" max="9969" width="30.28515625" style="7" customWidth="1"/>
    <col min="9970" max="9970" width="10.42578125" style="7" customWidth="1"/>
    <col min="9971" max="9971" width="6.7109375" style="7" bestFit="1" customWidth="1"/>
    <col min="9972" max="9972" width="6.140625" style="7" customWidth="1"/>
    <col min="9973" max="9973" width="5" style="7" customWidth="1"/>
    <col min="9974" max="9974" width="6.42578125" style="7" customWidth="1"/>
    <col min="9975" max="9977" width="5.42578125" style="7" customWidth="1"/>
    <col min="9978" max="9978" width="5.28515625" style="7" customWidth="1"/>
    <col min="9979" max="9979" width="5.42578125" style="7" customWidth="1"/>
    <col min="9980" max="9980" width="5.7109375" style="7" bestFit="1" customWidth="1"/>
    <col min="9981" max="9981" width="9.42578125" style="7" customWidth="1"/>
    <col min="9982" max="9982" width="10.140625" style="7" customWidth="1"/>
    <col min="9983" max="9983" width="9.140625" style="7" customWidth="1"/>
    <col min="9984" max="9984" width="9.5703125" style="7" customWidth="1"/>
    <col min="9985" max="9985" width="5.28515625" style="7" bestFit="1" customWidth="1"/>
    <col min="9986" max="9986" width="5.140625" style="7" customWidth="1"/>
    <col min="9987" max="9987" width="7.42578125" style="7" bestFit="1" customWidth="1"/>
    <col min="9988" max="9988" width="8.5703125" style="7" bestFit="1" customWidth="1"/>
    <col min="9989" max="9991" width="13.140625" style="7" bestFit="1" customWidth="1"/>
    <col min="9992" max="9992" width="13" style="7"/>
    <col min="9993" max="9993" width="29.42578125" style="7" bestFit="1" customWidth="1"/>
    <col min="9994" max="10222" width="13" style="7"/>
    <col min="10223" max="10223" width="4.5703125" style="7" customWidth="1"/>
    <col min="10224" max="10224" width="23.5703125" style="7" customWidth="1"/>
    <col min="10225" max="10225" width="30.28515625" style="7" customWidth="1"/>
    <col min="10226" max="10226" width="10.42578125" style="7" customWidth="1"/>
    <col min="10227" max="10227" width="6.7109375" style="7" bestFit="1" customWidth="1"/>
    <col min="10228" max="10228" width="6.140625" style="7" customWidth="1"/>
    <col min="10229" max="10229" width="5" style="7" customWidth="1"/>
    <col min="10230" max="10230" width="6.42578125" style="7" customWidth="1"/>
    <col min="10231" max="10233" width="5.42578125" style="7" customWidth="1"/>
    <col min="10234" max="10234" width="5.28515625" style="7" customWidth="1"/>
    <col min="10235" max="10235" width="5.42578125" style="7" customWidth="1"/>
    <col min="10236" max="10236" width="5.7109375" style="7" bestFit="1" customWidth="1"/>
    <col min="10237" max="10237" width="9.42578125" style="7" customWidth="1"/>
    <col min="10238" max="10238" width="10.140625" style="7" customWidth="1"/>
    <col min="10239" max="10239" width="9.140625" style="7" customWidth="1"/>
    <col min="10240" max="10240" width="9.5703125" style="7" customWidth="1"/>
    <col min="10241" max="10241" width="5.28515625" style="7" bestFit="1" customWidth="1"/>
    <col min="10242" max="10242" width="5.140625" style="7" customWidth="1"/>
    <col min="10243" max="10243" width="7.42578125" style="7" bestFit="1" customWidth="1"/>
    <col min="10244" max="10244" width="8.5703125" style="7" bestFit="1" customWidth="1"/>
    <col min="10245" max="10247" width="13.140625" style="7" bestFit="1" customWidth="1"/>
    <col min="10248" max="10248" width="13" style="7"/>
    <col min="10249" max="10249" width="29.42578125" style="7" bestFit="1" customWidth="1"/>
    <col min="10250" max="10478" width="13" style="7"/>
    <col min="10479" max="10479" width="4.5703125" style="7" customWidth="1"/>
    <col min="10480" max="10480" width="23.5703125" style="7" customWidth="1"/>
    <col min="10481" max="10481" width="30.28515625" style="7" customWidth="1"/>
    <col min="10482" max="10482" width="10.42578125" style="7" customWidth="1"/>
    <col min="10483" max="10483" width="6.7109375" style="7" bestFit="1" customWidth="1"/>
    <col min="10484" max="10484" width="6.140625" style="7" customWidth="1"/>
    <col min="10485" max="10485" width="5" style="7" customWidth="1"/>
    <col min="10486" max="10486" width="6.42578125" style="7" customWidth="1"/>
    <col min="10487" max="10489" width="5.42578125" style="7" customWidth="1"/>
    <col min="10490" max="10490" width="5.28515625" style="7" customWidth="1"/>
    <col min="10491" max="10491" width="5.42578125" style="7" customWidth="1"/>
    <col min="10492" max="10492" width="5.7109375" style="7" bestFit="1" customWidth="1"/>
    <col min="10493" max="10493" width="9.42578125" style="7" customWidth="1"/>
    <col min="10494" max="10494" width="10.140625" style="7" customWidth="1"/>
    <col min="10495" max="10495" width="9.140625" style="7" customWidth="1"/>
    <col min="10496" max="10496" width="9.5703125" style="7" customWidth="1"/>
    <col min="10497" max="10497" width="5.28515625" style="7" bestFit="1" customWidth="1"/>
    <col min="10498" max="10498" width="5.140625" style="7" customWidth="1"/>
    <col min="10499" max="10499" width="7.42578125" style="7" bestFit="1" customWidth="1"/>
    <col min="10500" max="10500" width="8.5703125" style="7" bestFit="1" customWidth="1"/>
    <col min="10501" max="10503" width="13.140625" style="7" bestFit="1" customWidth="1"/>
    <col min="10504" max="10504" width="13" style="7"/>
    <col min="10505" max="10505" width="29.42578125" style="7" bestFit="1" customWidth="1"/>
    <col min="10506" max="10734" width="13" style="7"/>
    <col min="10735" max="10735" width="4.5703125" style="7" customWidth="1"/>
    <col min="10736" max="10736" width="23.5703125" style="7" customWidth="1"/>
    <col min="10737" max="10737" width="30.28515625" style="7" customWidth="1"/>
    <col min="10738" max="10738" width="10.42578125" style="7" customWidth="1"/>
    <col min="10739" max="10739" width="6.7109375" style="7" bestFit="1" customWidth="1"/>
    <col min="10740" max="10740" width="6.140625" style="7" customWidth="1"/>
    <col min="10741" max="10741" width="5" style="7" customWidth="1"/>
    <col min="10742" max="10742" width="6.42578125" style="7" customWidth="1"/>
    <col min="10743" max="10745" width="5.42578125" style="7" customWidth="1"/>
    <col min="10746" max="10746" width="5.28515625" style="7" customWidth="1"/>
    <col min="10747" max="10747" width="5.42578125" style="7" customWidth="1"/>
    <col min="10748" max="10748" width="5.7109375" style="7" bestFit="1" customWidth="1"/>
    <col min="10749" max="10749" width="9.42578125" style="7" customWidth="1"/>
    <col min="10750" max="10750" width="10.140625" style="7" customWidth="1"/>
    <col min="10751" max="10751" width="9.140625" style="7" customWidth="1"/>
    <col min="10752" max="10752" width="9.5703125" style="7" customWidth="1"/>
    <col min="10753" max="10753" width="5.28515625" style="7" bestFit="1" customWidth="1"/>
    <col min="10754" max="10754" width="5.140625" style="7" customWidth="1"/>
    <col min="10755" max="10755" width="7.42578125" style="7" bestFit="1" customWidth="1"/>
    <col min="10756" max="10756" width="8.5703125" style="7" bestFit="1" customWidth="1"/>
    <col min="10757" max="10759" width="13.140625" style="7" bestFit="1" customWidth="1"/>
    <col min="10760" max="10760" width="13" style="7"/>
    <col min="10761" max="10761" width="29.42578125" style="7" bestFit="1" customWidth="1"/>
    <col min="10762" max="10990" width="13" style="7"/>
    <col min="10991" max="10991" width="4.5703125" style="7" customWidth="1"/>
    <col min="10992" max="10992" width="23.5703125" style="7" customWidth="1"/>
    <col min="10993" max="10993" width="30.28515625" style="7" customWidth="1"/>
    <col min="10994" max="10994" width="10.42578125" style="7" customWidth="1"/>
    <col min="10995" max="10995" width="6.7109375" style="7" bestFit="1" customWidth="1"/>
    <col min="10996" max="10996" width="6.140625" style="7" customWidth="1"/>
    <col min="10997" max="10997" width="5" style="7" customWidth="1"/>
    <col min="10998" max="10998" width="6.42578125" style="7" customWidth="1"/>
    <col min="10999" max="11001" width="5.42578125" style="7" customWidth="1"/>
    <col min="11002" max="11002" width="5.28515625" style="7" customWidth="1"/>
    <col min="11003" max="11003" width="5.42578125" style="7" customWidth="1"/>
    <col min="11004" max="11004" width="5.7109375" style="7" bestFit="1" customWidth="1"/>
    <col min="11005" max="11005" width="9.42578125" style="7" customWidth="1"/>
    <col min="11006" max="11006" width="10.140625" style="7" customWidth="1"/>
    <col min="11007" max="11007" width="9.140625" style="7" customWidth="1"/>
    <col min="11008" max="11008" width="9.5703125" style="7" customWidth="1"/>
    <col min="11009" max="11009" width="5.28515625" style="7" bestFit="1" customWidth="1"/>
    <col min="11010" max="11010" width="5.140625" style="7" customWidth="1"/>
    <col min="11011" max="11011" width="7.42578125" style="7" bestFit="1" customWidth="1"/>
    <col min="11012" max="11012" width="8.5703125" style="7" bestFit="1" customWidth="1"/>
    <col min="11013" max="11015" width="13.140625" style="7" bestFit="1" customWidth="1"/>
    <col min="11016" max="11016" width="13" style="7"/>
    <col min="11017" max="11017" width="29.42578125" style="7" bestFit="1" customWidth="1"/>
    <col min="11018" max="11246" width="13" style="7"/>
    <col min="11247" max="11247" width="4.5703125" style="7" customWidth="1"/>
    <col min="11248" max="11248" width="23.5703125" style="7" customWidth="1"/>
    <col min="11249" max="11249" width="30.28515625" style="7" customWidth="1"/>
    <col min="11250" max="11250" width="10.42578125" style="7" customWidth="1"/>
    <col min="11251" max="11251" width="6.7109375" style="7" bestFit="1" customWidth="1"/>
    <col min="11252" max="11252" width="6.140625" style="7" customWidth="1"/>
    <col min="11253" max="11253" width="5" style="7" customWidth="1"/>
    <col min="11254" max="11254" width="6.42578125" style="7" customWidth="1"/>
    <col min="11255" max="11257" width="5.42578125" style="7" customWidth="1"/>
    <col min="11258" max="11258" width="5.28515625" style="7" customWidth="1"/>
    <col min="11259" max="11259" width="5.42578125" style="7" customWidth="1"/>
    <col min="11260" max="11260" width="5.7109375" style="7" bestFit="1" customWidth="1"/>
    <col min="11261" max="11261" width="9.42578125" style="7" customWidth="1"/>
    <col min="11262" max="11262" width="10.140625" style="7" customWidth="1"/>
    <col min="11263" max="11263" width="9.140625" style="7" customWidth="1"/>
    <col min="11264" max="11264" width="9.5703125" style="7" customWidth="1"/>
    <col min="11265" max="11265" width="5.28515625" style="7" bestFit="1" customWidth="1"/>
    <col min="11266" max="11266" width="5.140625" style="7" customWidth="1"/>
    <col min="11267" max="11267" width="7.42578125" style="7" bestFit="1" customWidth="1"/>
    <col min="11268" max="11268" width="8.5703125" style="7" bestFit="1" customWidth="1"/>
    <col min="11269" max="11271" width="13.140625" style="7" bestFit="1" customWidth="1"/>
    <col min="11272" max="11272" width="13" style="7"/>
    <col min="11273" max="11273" width="29.42578125" style="7" bestFit="1" customWidth="1"/>
    <col min="11274" max="11502" width="13" style="7"/>
    <col min="11503" max="11503" width="4.5703125" style="7" customWidth="1"/>
    <col min="11504" max="11504" width="23.5703125" style="7" customWidth="1"/>
    <col min="11505" max="11505" width="30.28515625" style="7" customWidth="1"/>
    <col min="11506" max="11506" width="10.42578125" style="7" customWidth="1"/>
    <col min="11507" max="11507" width="6.7109375" style="7" bestFit="1" customWidth="1"/>
    <col min="11508" max="11508" width="6.140625" style="7" customWidth="1"/>
    <col min="11509" max="11509" width="5" style="7" customWidth="1"/>
    <col min="11510" max="11510" width="6.42578125" style="7" customWidth="1"/>
    <col min="11511" max="11513" width="5.42578125" style="7" customWidth="1"/>
    <col min="11514" max="11514" width="5.28515625" style="7" customWidth="1"/>
    <col min="11515" max="11515" width="5.42578125" style="7" customWidth="1"/>
    <col min="11516" max="11516" width="5.7109375" style="7" bestFit="1" customWidth="1"/>
    <col min="11517" max="11517" width="9.42578125" style="7" customWidth="1"/>
    <col min="11518" max="11518" width="10.140625" style="7" customWidth="1"/>
    <col min="11519" max="11519" width="9.140625" style="7" customWidth="1"/>
    <col min="11520" max="11520" width="9.5703125" style="7" customWidth="1"/>
    <col min="11521" max="11521" width="5.28515625" style="7" bestFit="1" customWidth="1"/>
    <col min="11522" max="11522" width="5.140625" style="7" customWidth="1"/>
    <col min="11523" max="11523" width="7.42578125" style="7" bestFit="1" customWidth="1"/>
    <col min="11524" max="11524" width="8.5703125" style="7" bestFit="1" customWidth="1"/>
    <col min="11525" max="11527" width="13.140625" style="7" bestFit="1" customWidth="1"/>
    <col min="11528" max="11528" width="13" style="7"/>
    <col min="11529" max="11529" width="29.42578125" style="7" bestFit="1" customWidth="1"/>
    <col min="11530" max="11758" width="13" style="7"/>
    <col min="11759" max="11759" width="4.5703125" style="7" customWidth="1"/>
    <col min="11760" max="11760" width="23.5703125" style="7" customWidth="1"/>
    <col min="11761" max="11761" width="30.28515625" style="7" customWidth="1"/>
    <col min="11762" max="11762" width="10.42578125" style="7" customWidth="1"/>
    <col min="11763" max="11763" width="6.7109375" style="7" bestFit="1" customWidth="1"/>
    <col min="11764" max="11764" width="6.140625" style="7" customWidth="1"/>
    <col min="11765" max="11765" width="5" style="7" customWidth="1"/>
    <col min="11766" max="11766" width="6.42578125" style="7" customWidth="1"/>
    <col min="11767" max="11769" width="5.42578125" style="7" customWidth="1"/>
    <col min="11770" max="11770" width="5.28515625" style="7" customWidth="1"/>
    <col min="11771" max="11771" width="5.42578125" style="7" customWidth="1"/>
    <col min="11772" max="11772" width="5.7109375" style="7" bestFit="1" customWidth="1"/>
    <col min="11773" max="11773" width="9.42578125" style="7" customWidth="1"/>
    <col min="11774" max="11774" width="10.140625" style="7" customWidth="1"/>
    <col min="11775" max="11775" width="9.140625" style="7" customWidth="1"/>
    <col min="11776" max="11776" width="9.5703125" style="7" customWidth="1"/>
    <col min="11777" max="11777" width="5.28515625" style="7" bestFit="1" customWidth="1"/>
    <col min="11778" max="11778" width="5.140625" style="7" customWidth="1"/>
    <col min="11779" max="11779" width="7.42578125" style="7" bestFit="1" customWidth="1"/>
    <col min="11780" max="11780" width="8.5703125" style="7" bestFit="1" customWidth="1"/>
    <col min="11781" max="11783" width="13.140625" style="7" bestFit="1" customWidth="1"/>
    <col min="11784" max="11784" width="13" style="7"/>
    <col min="11785" max="11785" width="29.42578125" style="7" bestFit="1" customWidth="1"/>
    <col min="11786" max="12014" width="13" style="7"/>
    <col min="12015" max="12015" width="4.5703125" style="7" customWidth="1"/>
    <col min="12016" max="12016" width="23.5703125" style="7" customWidth="1"/>
    <col min="12017" max="12017" width="30.28515625" style="7" customWidth="1"/>
    <col min="12018" max="12018" width="10.42578125" style="7" customWidth="1"/>
    <col min="12019" max="12019" width="6.7109375" style="7" bestFit="1" customWidth="1"/>
    <col min="12020" max="12020" width="6.140625" style="7" customWidth="1"/>
    <col min="12021" max="12021" width="5" style="7" customWidth="1"/>
    <col min="12022" max="12022" width="6.42578125" style="7" customWidth="1"/>
    <col min="12023" max="12025" width="5.42578125" style="7" customWidth="1"/>
    <col min="12026" max="12026" width="5.28515625" style="7" customWidth="1"/>
    <col min="12027" max="12027" width="5.42578125" style="7" customWidth="1"/>
    <col min="12028" max="12028" width="5.7109375" style="7" bestFit="1" customWidth="1"/>
    <col min="12029" max="12029" width="9.42578125" style="7" customWidth="1"/>
    <col min="12030" max="12030" width="10.140625" style="7" customWidth="1"/>
    <col min="12031" max="12031" width="9.140625" style="7" customWidth="1"/>
    <col min="12032" max="12032" width="9.5703125" style="7" customWidth="1"/>
    <col min="12033" max="12033" width="5.28515625" style="7" bestFit="1" customWidth="1"/>
    <col min="12034" max="12034" width="5.140625" style="7" customWidth="1"/>
    <col min="12035" max="12035" width="7.42578125" style="7" bestFit="1" customWidth="1"/>
    <col min="12036" max="12036" width="8.5703125" style="7" bestFit="1" customWidth="1"/>
    <col min="12037" max="12039" width="13.140625" style="7" bestFit="1" customWidth="1"/>
    <col min="12040" max="12040" width="13" style="7"/>
    <col min="12041" max="12041" width="29.42578125" style="7" bestFit="1" customWidth="1"/>
    <col min="12042" max="12270" width="13" style="7"/>
    <col min="12271" max="12271" width="4.5703125" style="7" customWidth="1"/>
    <col min="12272" max="12272" width="23.5703125" style="7" customWidth="1"/>
    <col min="12273" max="12273" width="30.28515625" style="7" customWidth="1"/>
    <col min="12274" max="12274" width="10.42578125" style="7" customWidth="1"/>
    <col min="12275" max="12275" width="6.7109375" style="7" bestFit="1" customWidth="1"/>
    <col min="12276" max="12276" width="6.140625" style="7" customWidth="1"/>
    <col min="12277" max="12277" width="5" style="7" customWidth="1"/>
    <col min="12278" max="12278" width="6.42578125" style="7" customWidth="1"/>
    <col min="12279" max="12281" width="5.42578125" style="7" customWidth="1"/>
    <col min="12282" max="12282" width="5.28515625" style="7" customWidth="1"/>
    <col min="12283" max="12283" width="5.42578125" style="7" customWidth="1"/>
    <col min="12284" max="12284" width="5.7109375" style="7" bestFit="1" customWidth="1"/>
    <col min="12285" max="12285" width="9.42578125" style="7" customWidth="1"/>
    <col min="12286" max="12286" width="10.140625" style="7" customWidth="1"/>
    <col min="12287" max="12287" width="9.140625" style="7" customWidth="1"/>
    <col min="12288" max="12288" width="9.5703125" style="7" customWidth="1"/>
    <col min="12289" max="12289" width="5.28515625" style="7" bestFit="1" customWidth="1"/>
    <col min="12290" max="12290" width="5.140625" style="7" customWidth="1"/>
    <col min="12291" max="12291" width="7.42578125" style="7" bestFit="1" customWidth="1"/>
    <col min="12292" max="12292" width="8.5703125" style="7" bestFit="1" customWidth="1"/>
    <col min="12293" max="12295" width="13.140625" style="7" bestFit="1" customWidth="1"/>
    <col min="12296" max="12296" width="13" style="7"/>
    <col min="12297" max="12297" width="29.42578125" style="7" bestFit="1" customWidth="1"/>
    <col min="12298" max="12526" width="13" style="7"/>
    <col min="12527" max="12527" width="4.5703125" style="7" customWidth="1"/>
    <col min="12528" max="12528" width="23.5703125" style="7" customWidth="1"/>
    <col min="12529" max="12529" width="30.28515625" style="7" customWidth="1"/>
    <col min="12530" max="12530" width="10.42578125" style="7" customWidth="1"/>
    <col min="12531" max="12531" width="6.7109375" style="7" bestFit="1" customWidth="1"/>
    <col min="12532" max="12532" width="6.140625" style="7" customWidth="1"/>
    <col min="12533" max="12533" width="5" style="7" customWidth="1"/>
    <col min="12534" max="12534" width="6.42578125" style="7" customWidth="1"/>
    <col min="12535" max="12537" width="5.42578125" style="7" customWidth="1"/>
    <col min="12538" max="12538" width="5.28515625" style="7" customWidth="1"/>
    <col min="12539" max="12539" width="5.42578125" style="7" customWidth="1"/>
    <col min="12540" max="12540" width="5.7109375" style="7" bestFit="1" customWidth="1"/>
    <col min="12541" max="12541" width="9.42578125" style="7" customWidth="1"/>
    <col min="12542" max="12542" width="10.140625" style="7" customWidth="1"/>
    <col min="12543" max="12543" width="9.140625" style="7" customWidth="1"/>
    <col min="12544" max="12544" width="9.5703125" style="7" customWidth="1"/>
    <col min="12545" max="12545" width="5.28515625" style="7" bestFit="1" customWidth="1"/>
    <col min="12546" max="12546" width="5.140625" style="7" customWidth="1"/>
    <col min="12547" max="12547" width="7.42578125" style="7" bestFit="1" customWidth="1"/>
    <col min="12548" max="12548" width="8.5703125" style="7" bestFit="1" customWidth="1"/>
    <col min="12549" max="12551" width="13.140625" style="7" bestFit="1" customWidth="1"/>
    <col min="12552" max="12552" width="13" style="7"/>
    <col min="12553" max="12553" width="29.42578125" style="7" bestFit="1" customWidth="1"/>
    <col min="12554" max="12782" width="13" style="7"/>
    <col min="12783" max="12783" width="4.5703125" style="7" customWidth="1"/>
    <col min="12784" max="12784" width="23.5703125" style="7" customWidth="1"/>
    <col min="12785" max="12785" width="30.28515625" style="7" customWidth="1"/>
    <col min="12786" max="12786" width="10.42578125" style="7" customWidth="1"/>
    <col min="12787" max="12787" width="6.7109375" style="7" bestFit="1" customWidth="1"/>
    <col min="12788" max="12788" width="6.140625" style="7" customWidth="1"/>
    <col min="12789" max="12789" width="5" style="7" customWidth="1"/>
    <col min="12790" max="12790" width="6.42578125" style="7" customWidth="1"/>
    <col min="12791" max="12793" width="5.42578125" style="7" customWidth="1"/>
    <col min="12794" max="12794" width="5.28515625" style="7" customWidth="1"/>
    <col min="12795" max="12795" width="5.42578125" style="7" customWidth="1"/>
    <col min="12796" max="12796" width="5.7109375" style="7" bestFit="1" customWidth="1"/>
    <col min="12797" max="12797" width="9.42578125" style="7" customWidth="1"/>
    <col min="12798" max="12798" width="10.140625" style="7" customWidth="1"/>
    <col min="12799" max="12799" width="9.140625" style="7" customWidth="1"/>
    <col min="12800" max="12800" width="9.5703125" style="7" customWidth="1"/>
    <col min="12801" max="12801" width="5.28515625" style="7" bestFit="1" customWidth="1"/>
    <col min="12802" max="12802" width="5.140625" style="7" customWidth="1"/>
    <col min="12803" max="12803" width="7.42578125" style="7" bestFit="1" customWidth="1"/>
    <col min="12804" max="12804" width="8.5703125" style="7" bestFit="1" customWidth="1"/>
    <col min="12805" max="12807" width="13.140625" style="7" bestFit="1" customWidth="1"/>
    <col min="12808" max="12808" width="13" style="7"/>
    <col min="12809" max="12809" width="29.42578125" style="7" bestFit="1" customWidth="1"/>
    <col min="12810" max="13038" width="13" style="7"/>
    <col min="13039" max="13039" width="4.5703125" style="7" customWidth="1"/>
    <col min="13040" max="13040" width="23.5703125" style="7" customWidth="1"/>
    <col min="13041" max="13041" width="30.28515625" style="7" customWidth="1"/>
    <col min="13042" max="13042" width="10.42578125" style="7" customWidth="1"/>
    <col min="13043" max="13043" width="6.7109375" style="7" bestFit="1" customWidth="1"/>
    <col min="13044" max="13044" width="6.140625" style="7" customWidth="1"/>
    <col min="13045" max="13045" width="5" style="7" customWidth="1"/>
    <col min="13046" max="13046" width="6.42578125" style="7" customWidth="1"/>
    <col min="13047" max="13049" width="5.42578125" style="7" customWidth="1"/>
    <col min="13050" max="13050" width="5.28515625" style="7" customWidth="1"/>
    <col min="13051" max="13051" width="5.42578125" style="7" customWidth="1"/>
    <col min="13052" max="13052" width="5.7109375" style="7" bestFit="1" customWidth="1"/>
    <col min="13053" max="13053" width="9.42578125" style="7" customWidth="1"/>
    <col min="13054" max="13054" width="10.140625" style="7" customWidth="1"/>
    <col min="13055" max="13055" width="9.140625" style="7" customWidth="1"/>
    <col min="13056" max="13056" width="9.5703125" style="7" customWidth="1"/>
    <col min="13057" max="13057" width="5.28515625" style="7" bestFit="1" customWidth="1"/>
    <col min="13058" max="13058" width="5.140625" style="7" customWidth="1"/>
    <col min="13059" max="13059" width="7.42578125" style="7" bestFit="1" customWidth="1"/>
    <col min="13060" max="13060" width="8.5703125" style="7" bestFit="1" customWidth="1"/>
    <col min="13061" max="13063" width="13.140625" style="7" bestFit="1" customWidth="1"/>
    <col min="13064" max="13064" width="13" style="7"/>
    <col min="13065" max="13065" width="29.42578125" style="7" bestFit="1" customWidth="1"/>
    <col min="13066" max="13294" width="13" style="7"/>
    <col min="13295" max="13295" width="4.5703125" style="7" customWidth="1"/>
    <col min="13296" max="13296" width="23.5703125" style="7" customWidth="1"/>
    <col min="13297" max="13297" width="30.28515625" style="7" customWidth="1"/>
    <col min="13298" max="13298" width="10.42578125" style="7" customWidth="1"/>
    <col min="13299" max="13299" width="6.7109375" style="7" bestFit="1" customWidth="1"/>
    <col min="13300" max="13300" width="6.140625" style="7" customWidth="1"/>
    <col min="13301" max="13301" width="5" style="7" customWidth="1"/>
    <col min="13302" max="13302" width="6.42578125" style="7" customWidth="1"/>
    <col min="13303" max="13305" width="5.42578125" style="7" customWidth="1"/>
    <col min="13306" max="13306" width="5.28515625" style="7" customWidth="1"/>
    <col min="13307" max="13307" width="5.42578125" style="7" customWidth="1"/>
    <col min="13308" max="13308" width="5.7109375" style="7" bestFit="1" customWidth="1"/>
    <col min="13309" max="13309" width="9.42578125" style="7" customWidth="1"/>
    <col min="13310" max="13310" width="10.140625" style="7" customWidth="1"/>
    <col min="13311" max="13311" width="9.140625" style="7" customWidth="1"/>
    <col min="13312" max="13312" width="9.5703125" style="7" customWidth="1"/>
    <col min="13313" max="13313" width="5.28515625" style="7" bestFit="1" customWidth="1"/>
    <col min="13314" max="13314" width="5.140625" style="7" customWidth="1"/>
    <col min="13315" max="13315" width="7.42578125" style="7" bestFit="1" customWidth="1"/>
    <col min="13316" max="13316" width="8.5703125" style="7" bestFit="1" customWidth="1"/>
    <col min="13317" max="13319" width="13.140625" style="7" bestFit="1" customWidth="1"/>
    <col min="13320" max="13320" width="13" style="7"/>
    <col min="13321" max="13321" width="29.42578125" style="7" bestFit="1" customWidth="1"/>
    <col min="13322" max="13550" width="13" style="7"/>
    <col min="13551" max="13551" width="4.5703125" style="7" customWidth="1"/>
    <col min="13552" max="13552" width="23.5703125" style="7" customWidth="1"/>
    <col min="13553" max="13553" width="30.28515625" style="7" customWidth="1"/>
    <col min="13554" max="13554" width="10.42578125" style="7" customWidth="1"/>
    <col min="13555" max="13555" width="6.7109375" style="7" bestFit="1" customWidth="1"/>
    <col min="13556" max="13556" width="6.140625" style="7" customWidth="1"/>
    <col min="13557" max="13557" width="5" style="7" customWidth="1"/>
    <col min="13558" max="13558" width="6.42578125" style="7" customWidth="1"/>
    <col min="13559" max="13561" width="5.42578125" style="7" customWidth="1"/>
    <col min="13562" max="13562" width="5.28515625" style="7" customWidth="1"/>
    <col min="13563" max="13563" width="5.42578125" style="7" customWidth="1"/>
    <col min="13564" max="13564" width="5.7109375" style="7" bestFit="1" customWidth="1"/>
    <col min="13565" max="13565" width="9.42578125" style="7" customWidth="1"/>
    <col min="13566" max="13566" width="10.140625" style="7" customWidth="1"/>
    <col min="13567" max="13567" width="9.140625" style="7" customWidth="1"/>
    <col min="13568" max="13568" width="9.5703125" style="7" customWidth="1"/>
    <col min="13569" max="13569" width="5.28515625" style="7" bestFit="1" customWidth="1"/>
    <col min="13570" max="13570" width="5.140625" style="7" customWidth="1"/>
    <col min="13571" max="13571" width="7.42578125" style="7" bestFit="1" customWidth="1"/>
    <col min="13572" max="13572" width="8.5703125" style="7" bestFit="1" customWidth="1"/>
    <col min="13573" max="13575" width="13.140625" style="7" bestFit="1" customWidth="1"/>
    <col min="13576" max="13576" width="13" style="7"/>
    <col min="13577" max="13577" width="29.42578125" style="7" bestFit="1" customWidth="1"/>
    <col min="13578" max="13806" width="13" style="7"/>
    <col min="13807" max="13807" width="4.5703125" style="7" customWidth="1"/>
    <col min="13808" max="13808" width="23.5703125" style="7" customWidth="1"/>
    <col min="13809" max="13809" width="30.28515625" style="7" customWidth="1"/>
    <col min="13810" max="13810" width="10.42578125" style="7" customWidth="1"/>
    <col min="13811" max="13811" width="6.7109375" style="7" bestFit="1" customWidth="1"/>
    <col min="13812" max="13812" width="6.140625" style="7" customWidth="1"/>
    <col min="13813" max="13813" width="5" style="7" customWidth="1"/>
    <col min="13814" max="13814" width="6.42578125" style="7" customWidth="1"/>
    <col min="13815" max="13817" width="5.42578125" style="7" customWidth="1"/>
    <col min="13818" max="13818" width="5.28515625" style="7" customWidth="1"/>
    <col min="13819" max="13819" width="5.42578125" style="7" customWidth="1"/>
    <col min="13820" max="13820" width="5.7109375" style="7" bestFit="1" customWidth="1"/>
    <col min="13821" max="13821" width="9.42578125" style="7" customWidth="1"/>
    <col min="13822" max="13822" width="10.140625" style="7" customWidth="1"/>
    <col min="13823" max="13823" width="9.140625" style="7" customWidth="1"/>
    <col min="13824" max="13824" width="9.5703125" style="7" customWidth="1"/>
    <col min="13825" max="13825" width="5.28515625" style="7" bestFit="1" customWidth="1"/>
    <col min="13826" max="13826" width="5.140625" style="7" customWidth="1"/>
    <col min="13827" max="13827" width="7.42578125" style="7" bestFit="1" customWidth="1"/>
    <col min="13828" max="13828" width="8.5703125" style="7" bestFit="1" customWidth="1"/>
    <col min="13829" max="13831" width="13.140625" style="7" bestFit="1" customWidth="1"/>
    <col min="13832" max="13832" width="13" style="7"/>
    <col min="13833" max="13833" width="29.42578125" style="7" bestFit="1" customWidth="1"/>
    <col min="13834" max="14062" width="13" style="7"/>
    <col min="14063" max="14063" width="4.5703125" style="7" customWidth="1"/>
    <col min="14064" max="14064" width="23.5703125" style="7" customWidth="1"/>
    <col min="14065" max="14065" width="30.28515625" style="7" customWidth="1"/>
    <col min="14066" max="14066" width="10.42578125" style="7" customWidth="1"/>
    <col min="14067" max="14067" width="6.7109375" style="7" bestFit="1" customWidth="1"/>
    <col min="14068" max="14068" width="6.140625" style="7" customWidth="1"/>
    <col min="14069" max="14069" width="5" style="7" customWidth="1"/>
    <col min="14070" max="14070" width="6.42578125" style="7" customWidth="1"/>
    <col min="14071" max="14073" width="5.42578125" style="7" customWidth="1"/>
    <col min="14074" max="14074" width="5.28515625" style="7" customWidth="1"/>
    <col min="14075" max="14075" width="5.42578125" style="7" customWidth="1"/>
    <col min="14076" max="14076" width="5.7109375" style="7" bestFit="1" customWidth="1"/>
    <col min="14077" max="14077" width="9.42578125" style="7" customWidth="1"/>
    <col min="14078" max="14078" width="10.140625" style="7" customWidth="1"/>
    <col min="14079" max="14079" width="9.140625" style="7" customWidth="1"/>
    <col min="14080" max="14080" width="9.5703125" style="7" customWidth="1"/>
    <col min="14081" max="14081" width="5.28515625" style="7" bestFit="1" customWidth="1"/>
    <col min="14082" max="14082" width="5.140625" style="7" customWidth="1"/>
    <col min="14083" max="14083" width="7.42578125" style="7" bestFit="1" customWidth="1"/>
    <col min="14084" max="14084" width="8.5703125" style="7" bestFit="1" customWidth="1"/>
    <col min="14085" max="14087" width="13.140625" style="7" bestFit="1" customWidth="1"/>
    <col min="14088" max="14088" width="13" style="7"/>
    <col min="14089" max="14089" width="29.42578125" style="7" bestFit="1" customWidth="1"/>
    <col min="14090" max="14318" width="13" style="7"/>
    <col min="14319" max="14319" width="4.5703125" style="7" customWidth="1"/>
    <col min="14320" max="14320" width="23.5703125" style="7" customWidth="1"/>
    <col min="14321" max="14321" width="30.28515625" style="7" customWidth="1"/>
    <col min="14322" max="14322" width="10.42578125" style="7" customWidth="1"/>
    <col min="14323" max="14323" width="6.7109375" style="7" bestFit="1" customWidth="1"/>
    <col min="14324" max="14324" width="6.140625" style="7" customWidth="1"/>
    <col min="14325" max="14325" width="5" style="7" customWidth="1"/>
    <col min="14326" max="14326" width="6.42578125" style="7" customWidth="1"/>
    <col min="14327" max="14329" width="5.42578125" style="7" customWidth="1"/>
    <col min="14330" max="14330" width="5.28515625" style="7" customWidth="1"/>
    <col min="14331" max="14331" width="5.42578125" style="7" customWidth="1"/>
    <col min="14332" max="14332" width="5.7109375" style="7" bestFit="1" customWidth="1"/>
    <col min="14333" max="14333" width="9.42578125" style="7" customWidth="1"/>
    <col min="14334" max="14334" width="10.140625" style="7" customWidth="1"/>
    <col min="14335" max="14335" width="9.140625" style="7" customWidth="1"/>
    <col min="14336" max="14336" width="9.5703125" style="7" customWidth="1"/>
    <col min="14337" max="14337" width="5.28515625" style="7" bestFit="1" customWidth="1"/>
    <col min="14338" max="14338" width="5.140625" style="7" customWidth="1"/>
    <col min="14339" max="14339" width="7.42578125" style="7" bestFit="1" customWidth="1"/>
    <col min="14340" max="14340" width="8.5703125" style="7" bestFit="1" customWidth="1"/>
    <col min="14341" max="14343" width="13.140625" style="7" bestFit="1" customWidth="1"/>
    <col min="14344" max="14344" width="13" style="7"/>
    <col min="14345" max="14345" width="29.42578125" style="7" bestFit="1" customWidth="1"/>
    <col min="14346" max="14574" width="13" style="7"/>
    <col min="14575" max="14575" width="4.5703125" style="7" customWidth="1"/>
    <col min="14576" max="14576" width="23.5703125" style="7" customWidth="1"/>
    <col min="14577" max="14577" width="30.28515625" style="7" customWidth="1"/>
    <col min="14578" max="14578" width="10.42578125" style="7" customWidth="1"/>
    <col min="14579" max="14579" width="6.7109375" style="7" bestFit="1" customWidth="1"/>
    <col min="14580" max="14580" width="6.140625" style="7" customWidth="1"/>
    <col min="14581" max="14581" width="5" style="7" customWidth="1"/>
    <col min="14582" max="14582" width="6.42578125" style="7" customWidth="1"/>
    <col min="14583" max="14585" width="5.42578125" style="7" customWidth="1"/>
    <col min="14586" max="14586" width="5.28515625" style="7" customWidth="1"/>
    <col min="14587" max="14587" width="5.42578125" style="7" customWidth="1"/>
    <col min="14588" max="14588" width="5.7109375" style="7" bestFit="1" customWidth="1"/>
    <col min="14589" max="14589" width="9.42578125" style="7" customWidth="1"/>
    <col min="14590" max="14590" width="10.140625" style="7" customWidth="1"/>
    <col min="14591" max="14591" width="9.140625" style="7" customWidth="1"/>
    <col min="14592" max="14592" width="9.5703125" style="7" customWidth="1"/>
    <col min="14593" max="14593" width="5.28515625" style="7" bestFit="1" customWidth="1"/>
    <col min="14594" max="14594" width="5.140625" style="7" customWidth="1"/>
    <col min="14595" max="14595" width="7.42578125" style="7" bestFit="1" customWidth="1"/>
    <col min="14596" max="14596" width="8.5703125" style="7" bestFit="1" customWidth="1"/>
    <col min="14597" max="14599" width="13.140625" style="7" bestFit="1" customWidth="1"/>
    <col min="14600" max="14600" width="13" style="7"/>
    <col min="14601" max="14601" width="29.42578125" style="7" bestFit="1" customWidth="1"/>
    <col min="14602" max="14830" width="13" style="7"/>
    <col min="14831" max="14831" width="4.5703125" style="7" customWidth="1"/>
    <col min="14832" max="14832" width="23.5703125" style="7" customWidth="1"/>
    <col min="14833" max="14833" width="30.28515625" style="7" customWidth="1"/>
    <col min="14834" max="14834" width="10.42578125" style="7" customWidth="1"/>
    <col min="14835" max="14835" width="6.7109375" style="7" bestFit="1" customWidth="1"/>
    <col min="14836" max="14836" width="6.140625" style="7" customWidth="1"/>
    <col min="14837" max="14837" width="5" style="7" customWidth="1"/>
    <col min="14838" max="14838" width="6.42578125" style="7" customWidth="1"/>
    <col min="14839" max="14841" width="5.42578125" style="7" customWidth="1"/>
    <col min="14842" max="14842" width="5.28515625" style="7" customWidth="1"/>
    <col min="14843" max="14843" width="5.42578125" style="7" customWidth="1"/>
    <col min="14844" max="14844" width="5.7109375" style="7" bestFit="1" customWidth="1"/>
    <col min="14845" max="14845" width="9.42578125" style="7" customWidth="1"/>
    <col min="14846" max="14846" width="10.140625" style="7" customWidth="1"/>
    <col min="14847" max="14847" width="9.140625" style="7" customWidth="1"/>
    <col min="14848" max="14848" width="9.5703125" style="7" customWidth="1"/>
    <col min="14849" max="14849" width="5.28515625" style="7" bestFit="1" customWidth="1"/>
    <col min="14850" max="14850" width="5.140625" style="7" customWidth="1"/>
    <col min="14851" max="14851" width="7.42578125" style="7" bestFit="1" customWidth="1"/>
    <col min="14852" max="14852" width="8.5703125" style="7" bestFit="1" customWidth="1"/>
    <col min="14853" max="14855" width="13.140625" style="7" bestFit="1" customWidth="1"/>
    <col min="14856" max="14856" width="13" style="7"/>
    <col min="14857" max="14857" width="29.42578125" style="7" bestFit="1" customWidth="1"/>
    <col min="14858" max="15086" width="13" style="7"/>
    <col min="15087" max="15087" width="4.5703125" style="7" customWidth="1"/>
    <col min="15088" max="15088" width="23.5703125" style="7" customWidth="1"/>
    <col min="15089" max="15089" width="30.28515625" style="7" customWidth="1"/>
    <col min="15090" max="15090" width="10.42578125" style="7" customWidth="1"/>
    <col min="15091" max="15091" width="6.7109375" style="7" bestFit="1" customWidth="1"/>
    <col min="15092" max="15092" width="6.140625" style="7" customWidth="1"/>
    <col min="15093" max="15093" width="5" style="7" customWidth="1"/>
    <col min="15094" max="15094" width="6.42578125" style="7" customWidth="1"/>
    <col min="15095" max="15097" width="5.42578125" style="7" customWidth="1"/>
    <col min="15098" max="15098" width="5.28515625" style="7" customWidth="1"/>
    <col min="15099" max="15099" width="5.42578125" style="7" customWidth="1"/>
    <col min="15100" max="15100" width="5.7109375" style="7" bestFit="1" customWidth="1"/>
    <col min="15101" max="15101" width="9.42578125" style="7" customWidth="1"/>
    <col min="15102" max="15102" width="10.140625" style="7" customWidth="1"/>
    <col min="15103" max="15103" width="9.140625" style="7" customWidth="1"/>
    <col min="15104" max="15104" width="9.5703125" style="7" customWidth="1"/>
    <col min="15105" max="15105" width="5.28515625" style="7" bestFit="1" customWidth="1"/>
    <col min="15106" max="15106" width="5.140625" style="7" customWidth="1"/>
    <col min="15107" max="15107" width="7.42578125" style="7" bestFit="1" customWidth="1"/>
    <col min="15108" max="15108" width="8.5703125" style="7" bestFit="1" customWidth="1"/>
    <col min="15109" max="15111" width="13.140625" style="7" bestFit="1" customWidth="1"/>
    <col min="15112" max="15112" width="13" style="7"/>
    <col min="15113" max="15113" width="29.42578125" style="7" bestFit="1" customWidth="1"/>
    <col min="15114" max="15342" width="13" style="7"/>
    <col min="15343" max="15343" width="4.5703125" style="7" customWidth="1"/>
    <col min="15344" max="15344" width="23.5703125" style="7" customWidth="1"/>
    <col min="15345" max="15345" width="30.28515625" style="7" customWidth="1"/>
    <col min="15346" max="15346" width="10.42578125" style="7" customWidth="1"/>
    <col min="15347" max="15347" width="6.7109375" style="7" bestFit="1" customWidth="1"/>
    <col min="15348" max="15348" width="6.140625" style="7" customWidth="1"/>
    <col min="15349" max="15349" width="5" style="7" customWidth="1"/>
    <col min="15350" max="15350" width="6.42578125" style="7" customWidth="1"/>
    <col min="15351" max="15353" width="5.42578125" style="7" customWidth="1"/>
    <col min="15354" max="15354" width="5.28515625" style="7" customWidth="1"/>
    <col min="15355" max="15355" width="5.42578125" style="7" customWidth="1"/>
    <col min="15356" max="15356" width="5.7109375" style="7" bestFit="1" customWidth="1"/>
    <col min="15357" max="15357" width="9.42578125" style="7" customWidth="1"/>
    <col min="15358" max="15358" width="10.140625" style="7" customWidth="1"/>
    <col min="15359" max="15359" width="9.140625" style="7" customWidth="1"/>
    <col min="15360" max="15360" width="9.5703125" style="7" customWidth="1"/>
    <col min="15361" max="15361" width="5.28515625" style="7" bestFit="1" customWidth="1"/>
    <col min="15362" max="15362" width="5.140625" style="7" customWidth="1"/>
    <col min="15363" max="15363" width="7.42578125" style="7" bestFit="1" customWidth="1"/>
    <col min="15364" max="15364" width="8.5703125" style="7" bestFit="1" customWidth="1"/>
    <col min="15365" max="15367" width="13.140625" style="7" bestFit="1" customWidth="1"/>
    <col min="15368" max="15368" width="13" style="7"/>
    <col min="15369" max="15369" width="29.42578125" style="7" bestFit="1" customWidth="1"/>
    <col min="15370" max="15598" width="13" style="7"/>
    <col min="15599" max="15599" width="4.5703125" style="7" customWidth="1"/>
    <col min="15600" max="15600" width="23.5703125" style="7" customWidth="1"/>
    <col min="15601" max="15601" width="30.28515625" style="7" customWidth="1"/>
    <col min="15602" max="15602" width="10.42578125" style="7" customWidth="1"/>
    <col min="15603" max="15603" width="6.7109375" style="7" bestFit="1" customWidth="1"/>
    <col min="15604" max="15604" width="6.140625" style="7" customWidth="1"/>
    <col min="15605" max="15605" width="5" style="7" customWidth="1"/>
    <col min="15606" max="15606" width="6.42578125" style="7" customWidth="1"/>
    <col min="15607" max="15609" width="5.42578125" style="7" customWidth="1"/>
    <col min="15610" max="15610" width="5.28515625" style="7" customWidth="1"/>
    <col min="15611" max="15611" width="5.42578125" style="7" customWidth="1"/>
    <col min="15612" max="15612" width="5.7109375" style="7" bestFit="1" customWidth="1"/>
    <col min="15613" max="15613" width="9.42578125" style="7" customWidth="1"/>
    <col min="15614" max="15614" width="10.140625" style="7" customWidth="1"/>
    <col min="15615" max="15615" width="9.140625" style="7" customWidth="1"/>
    <col min="15616" max="15616" width="9.5703125" style="7" customWidth="1"/>
    <col min="15617" max="15617" width="5.28515625" style="7" bestFit="1" customWidth="1"/>
    <col min="15618" max="15618" width="5.140625" style="7" customWidth="1"/>
    <col min="15619" max="15619" width="7.42578125" style="7" bestFit="1" customWidth="1"/>
    <col min="15620" max="15620" width="8.5703125" style="7" bestFit="1" customWidth="1"/>
    <col min="15621" max="15623" width="13.140625" style="7" bestFit="1" customWidth="1"/>
    <col min="15624" max="15624" width="13" style="7"/>
    <col min="15625" max="15625" width="29.42578125" style="7" bestFit="1" customWidth="1"/>
    <col min="15626" max="15854" width="13" style="7"/>
    <col min="15855" max="15855" width="4.5703125" style="7" customWidth="1"/>
    <col min="15856" max="15856" width="23.5703125" style="7" customWidth="1"/>
    <col min="15857" max="15857" width="30.28515625" style="7" customWidth="1"/>
    <col min="15858" max="15858" width="10.42578125" style="7" customWidth="1"/>
    <col min="15859" max="15859" width="6.7109375" style="7" bestFit="1" customWidth="1"/>
    <col min="15860" max="15860" width="6.140625" style="7" customWidth="1"/>
    <col min="15861" max="15861" width="5" style="7" customWidth="1"/>
    <col min="15862" max="15862" width="6.42578125" style="7" customWidth="1"/>
    <col min="15863" max="15865" width="5.42578125" style="7" customWidth="1"/>
    <col min="15866" max="15866" width="5.28515625" style="7" customWidth="1"/>
    <col min="15867" max="15867" width="5.42578125" style="7" customWidth="1"/>
    <col min="15868" max="15868" width="5.7109375" style="7" bestFit="1" customWidth="1"/>
    <col min="15869" max="15869" width="9.42578125" style="7" customWidth="1"/>
    <col min="15870" max="15870" width="10.140625" style="7" customWidth="1"/>
    <col min="15871" max="15871" width="9.140625" style="7" customWidth="1"/>
    <col min="15872" max="15872" width="9.5703125" style="7" customWidth="1"/>
    <col min="15873" max="15873" width="5.28515625" style="7" bestFit="1" customWidth="1"/>
    <col min="15874" max="15874" width="5.140625" style="7" customWidth="1"/>
    <col min="15875" max="15875" width="7.42578125" style="7" bestFit="1" customWidth="1"/>
    <col min="15876" max="15876" width="8.5703125" style="7" bestFit="1" customWidth="1"/>
    <col min="15877" max="15879" width="13.140625" style="7" bestFit="1" customWidth="1"/>
    <col min="15880" max="15880" width="13" style="7"/>
    <col min="15881" max="15881" width="29.42578125" style="7" bestFit="1" customWidth="1"/>
    <col min="15882" max="16110" width="13" style="7"/>
    <col min="16111" max="16111" width="4.5703125" style="7" customWidth="1"/>
    <col min="16112" max="16112" width="23.5703125" style="7" customWidth="1"/>
    <col min="16113" max="16113" width="30.28515625" style="7" customWidth="1"/>
    <col min="16114" max="16114" width="10.42578125" style="7" customWidth="1"/>
    <col min="16115" max="16115" width="6.7109375" style="7" bestFit="1" customWidth="1"/>
    <col min="16116" max="16116" width="6.140625" style="7" customWidth="1"/>
    <col min="16117" max="16117" width="5" style="7" customWidth="1"/>
    <col min="16118" max="16118" width="6.42578125" style="7" customWidth="1"/>
    <col min="16119" max="16121" width="5.42578125" style="7" customWidth="1"/>
    <col min="16122" max="16122" width="5.28515625" style="7" customWidth="1"/>
    <col min="16123" max="16123" width="5.42578125" style="7" customWidth="1"/>
    <col min="16124" max="16124" width="5.7109375" style="7" bestFit="1" customWidth="1"/>
    <col min="16125" max="16125" width="9.42578125" style="7" customWidth="1"/>
    <col min="16126" max="16126" width="10.140625" style="7" customWidth="1"/>
    <col min="16127" max="16127" width="9.140625" style="7" customWidth="1"/>
    <col min="16128" max="16128" width="9.5703125" style="7" customWidth="1"/>
    <col min="16129" max="16129" width="5.28515625" style="7" bestFit="1" customWidth="1"/>
    <col min="16130" max="16130" width="5.140625" style="7" customWidth="1"/>
    <col min="16131" max="16131" width="7.42578125" style="7" bestFit="1" customWidth="1"/>
    <col min="16132" max="16132" width="8.5703125" style="7" bestFit="1" customWidth="1"/>
    <col min="16133" max="16135" width="13.140625" style="7" bestFit="1" customWidth="1"/>
    <col min="16136" max="16136" width="13" style="7"/>
    <col min="16137" max="16137" width="29.42578125" style="7" bestFit="1" customWidth="1"/>
    <col min="16138" max="16384" width="13" style="7"/>
  </cols>
  <sheetData>
    <row r="1" spans="1:10" ht="19.899999999999999" customHeight="1">
      <c r="A1" s="383" t="s">
        <v>53</v>
      </c>
      <c r="B1" s="383"/>
      <c r="C1" s="383"/>
      <c r="D1" s="383"/>
      <c r="E1" s="383"/>
      <c r="F1" s="2"/>
      <c r="G1" s="2"/>
      <c r="H1" s="2"/>
      <c r="I1" s="2"/>
      <c r="J1" s="2"/>
    </row>
    <row r="2" spans="1:10" ht="34.9" customHeight="1">
      <c r="A2" s="72" t="s">
        <v>54</v>
      </c>
      <c r="B2" s="131"/>
      <c r="C2" s="424" t="s">
        <v>2</v>
      </c>
      <c r="D2" s="424"/>
      <c r="E2" s="424"/>
      <c r="F2" s="424"/>
      <c r="G2" s="424"/>
    </row>
    <row r="3" spans="1:10" ht="15" customHeight="1">
      <c r="A3" s="72"/>
      <c r="B3" s="131"/>
      <c r="C3" s="187"/>
      <c r="D3" s="187"/>
      <c r="E3" s="187"/>
      <c r="F3" s="187"/>
      <c r="G3" s="187"/>
    </row>
    <row r="4" spans="1:10" ht="18" customHeight="1">
      <c r="A4" s="20"/>
      <c r="B4" s="387" t="s">
        <v>85</v>
      </c>
      <c r="C4" s="387"/>
      <c r="D4" s="20"/>
      <c r="E4" s="248"/>
      <c r="F4" s="20"/>
    </row>
    <row r="5" spans="1:10" ht="9.75" customHeight="1" thickBot="1">
      <c r="A5" s="21"/>
      <c r="B5" s="132"/>
      <c r="C5" s="21"/>
      <c r="D5" s="22"/>
      <c r="E5" s="249"/>
      <c r="F5" s="22"/>
    </row>
    <row r="6" spans="1:10" ht="16.5" customHeight="1">
      <c r="A6" s="465" t="s">
        <v>13</v>
      </c>
      <c r="B6" s="467" t="s">
        <v>0</v>
      </c>
      <c r="C6" s="468" t="s">
        <v>3</v>
      </c>
      <c r="D6" s="467" t="s">
        <v>247</v>
      </c>
      <c r="E6" s="469" t="s">
        <v>1</v>
      </c>
      <c r="F6" s="445" t="s">
        <v>4</v>
      </c>
      <c r="G6" s="24" t="s">
        <v>22</v>
      </c>
      <c r="H6" s="25" t="s">
        <v>23</v>
      </c>
    </row>
    <row r="7" spans="1:10" ht="9" customHeight="1">
      <c r="A7" s="466"/>
      <c r="B7" s="458"/>
      <c r="C7" s="455"/>
      <c r="D7" s="458"/>
      <c r="E7" s="470"/>
      <c r="F7" s="446"/>
      <c r="G7" s="29"/>
      <c r="H7" s="19"/>
    </row>
    <row r="8" spans="1:10" ht="7.5" customHeight="1">
      <c r="A8" s="164"/>
      <c r="B8" s="145"/>
      <c r="C8" s="146"/>
      <c r="D8" s="144"/>
      <c r="E8" s="250"/>
      <c r="F8" s="158"/>
      <c r="G8" s="29"/>
      <c r="H8" s="19"/>
    </row>
    <row r="9" spans="1:10" ht="25.5" customHeight="1">
      <c r="A9" s="246" t="s">
        <v>98</v>
      </c>
      <c r="B9" s="247" t="s">
        <v>60</v>
      </c>
      <c r="C9" s="77">
        <v>1.2268518518518518E-3</v>
      </c>
      <c r="D9" s="459">
        <f>C9+C10+C11</f>
        <v>4.0972222222222226E-3</v>
      </c>
      <c r="E9" s="462">
        <v>1</v>
      </c>
      <c r="F9" s="136"/>
      <c r="G9" s="31"/>
      <c r="H9" s="19"/>
    </row>
    <row r="10" spans="1:10" ht="25.5" customHeight="1">
      <c r="A10" s="246" t="s">
        <v>99</v>
      </c>
      <c r="B10" s="247" t="s">
        <v>60</v>
      </c>
      <c r="C10" s="77">
        <v>1.2152777777777778E-3</v>
      </c>
      <c r="D10" s="460"/>
      <c r="E10" s="463"/>
      <c r="F10" s="136"/>
      <c r="G10" s="31"/>
      <c r="H10" s="19"/>
    </row>
    <row r="11" spans="1:10" ht="25.5" customHeight="1">
      <c r="A11" s="246" t="s">
        <v>100</v>
      </c>
      <c r="B11" s="247" t="s">
        <v>60</v>
      </c>
      <c r="C11" s="77">
        <v>1.6550925925925926E-3</v>
      </c>
      <c r="D11" s="461"/>
      <c r="E11" s="464"/>
      <c r="F11" s="136"/>
      <c r="G11" s="31"/>
      <c r="H11" s="19"/>
    </row>
    <row r="12" spans="1:10" ht="25.5" customHeight="1">
      <c r="A12" s="246" t="s">
        <v>160</v>
      </c>
      <c r="B12" s="247" t="s">
        <v>104</v>
      </c>
      <c r="C12" s="77">
        <v>1.7476851851851852E-3</v>
      </c>
      <c r="D12" s="459">
        <f>C12+C13+C14</f>
        <v>4.6412037037037038E-3</v>
      </c>
      <c r="E12" s="462">
        <v>2</v>
      </c>
      <c r="F12" s="80"/>
      <c r="G12" s="31"/>
      <c r="H12" s="19"/>
    </row>
    <row r="13" spans="1:10" ht="25.5" customHeight="1">
      <c r="A13" s="246" t="s">
        <v>161</v>
      </c>
      <c r="B13" s="247" t="s">
        <v>104</v>
      </c>
      <c r="C13" s="77">
        <v>1.0416666666666667E-3</v>
      </c>
      <c r="D13" s="460"/>
      <c r="E13" s="463"/>
      <c r="F13" s="7"/>
    </row>
    <row r="14" spans="1:10" ht="25.5" customHeight="1">
      <c r="A14" s="246" t="s">
        <v>162</v>
      </c>
      <c r="B14" s="247" t="s">
        <v>104</v>
      </c>
      <c r="C14" s="77">
        <v>1.8518518518518519E-3</v>
      </c>
      <c r="D14" s="461"/>
      <c r="E14" s="464"/>
      <c r="F14" s="7"/>
    </row>
    <row r="15" spans="1:10" ht="25.5" customHeight="1">
      <c r="A15" s="246" t="s">
        <v>171</v>
      </c>
      <c r="B15" s="247" t="s">
        <v>250</v>
      </c>
      <c r="C15" s="77">
        <v>1.5162037037037036E-3</v>
      </c>
      <c r="D15" s="459">
        <f>C15+C16+C17</f>
        <v>6.1689814814814819E-3</v>
      </c>
      <c r="E15" s="462">
        <v>3</v>
      </c>
      <c r="F15" s="7"/>
    </row>
    <row r="16" spans="1:10" ht="25.5" customHeight="1">
      <c r="A16" s="246" t="s">
        <v>167</v>
      </c>
      <c r="B16" s="247" t="s">
        <v>250</v>
      </c>
      <c r="C16" s="77">
        <v>1.9328703703703704E-3</v>
      </c>
      <c r="D16" s="460"/>
      <c r="E16" s="463"/>
      <c r="F16" s="162"/>
      <c r="G16" s="162"/>
      <c r="H16" s="162"/>
    </row>
    <row r="17" spans="1:8" ht="25.5" customHeight="1">
      <c r="A17" s="246" t="s">
        <v>168</v>
      </c>
      <c r="B17" s="247" t="s">
        <v>250</v>
      </c>
      <c r="C17" s="77">
        <v>2.7199074074074074E-3</v>
      </c>
      <c r="D17" s="461"/>
      <c r="E17" s="464"/>
      <c r="F17" s="7"/>
    </row>
    <row r="18" spans="1:8" ht="25.5" customHeight="1">
      <c r="A18" s="246" t="s">
        <v>176</v>
      </c>
      <c r="B18" s="247" t="s">
        <v>70</v>
      </c>
      <c r="C18" s="77">
        <v>3.5879629629629629E-3</v>
      </c>
      <c r="D18" s="459">
        <f>C18+C19+C20</f>
        <v>8.1250000000000003E-3</v>
      </c>
      <c r="E18" s="462">
        <v>4</v>
      </c>
      <c r="F18" s="186"/>
      <c r="G18" s="186"/>
      <c r="H18" s="186"/>
    </row>
    <row r="19" spans="1:8" ht="25.5" customHeight="1">
      <c r="A19" s="246" t="s">
        <v>177</v>
      </c>
      <c r="B19" s="247" t="s">
        <v>70</v>
      </c>
      <c r="C19" s="77">
        <v>2.4305555555555556E-3</v>
      </c>
      <c r="D19" s="460"/>
      <c r="E19" s="463"/>
      <c r="F19" s="7"/>
    </row>
    <row r="20" spans="1:8" ht="25.5" customHeight="1">
      <c r="A20" s="246" t="s">
        <v>178</v>
      </c>
      <c r="B20" s="247" t="s">
        <v>70</v>
      </c>
      <c r="C20" s="77">
        <v>2.1064814814814813E-3</v>
      </c>
      <c r="D20" s="461">
        <f>C18+C19+C20</f>
        <v>8.1250000000000003E-3</v>
      </c>
      <c r="E20" s="464"/>
      <c r="F20" s="7"/>
    </row>
    <row r="21" spans="1:8" ht="25.5" customHeight="1">
      <c r="A21" s="246" t="s">
        <v>101</v>
      </c>
      <c r="B21" s="247" t="s">
        <v>64</v>
      </c>
      <c r="C21" s="77">
        <v>1.6087962962962963E-3</v>
      </c>
      <c r="D21" s="459">
        <f>C21+C22+C23</f>
        <v>8.6342592592592582E-3</v>
      </c>
      <c r="E21" s="462">
        <v>5</v>
      </c>
      <c r="F21" s="7"/>
    </row>
    <row r="22" spans="1:8" ht="25.5" customHeight="1">
      <c r="A22" s="246" t="s">
        <v>102</v>
      </c>
      <c r="B22" s="247" t="s">
        <v>64</v>
      </c>
      <c r="C22" s="77">
        <v>1.3773148148148147E-3</v>
      </c>
      <c r="D22" s="460"/>
      <c r="E22" s="463"/>
      <c r="F22" s="7"/>
    </row>
    <row r="23" spans="1:8" ht="25.5" customHeight="1">
      <c r="A23" s="246" t="s">
        <v>103</v>
      </c>
      <c r="B23" s="247" t="s">
        <v>64</v>
      </c>
      <c r="C23" s="77">
        <v>5.6481481481481478E-3</v>
      </c>
      <c r="D23" s="461">
        <f>C21+C22+C23</f>
        <v>8.6342592592592582E-3</v>
      </c>
      <c r="E23" s="464"/>
      <c r="F23" s="7"/>
    </row>
    <row r="24" spans="1:8" ht="25.5" customHeight="1">
      <c r="A24" s="246" t="s">
        <v>157</v>
      </c>
      <c r="B24" s="247" t="s">
        <v>249</v>
      </c>
      <c r="C24" s="77">
        <v>5.7986111111111112E-3</v>
      </c>
      <c r="D24" s="459">
        <f>C24+C25+C26</f>
        <v>1.0011574074074074E-2</v>
      </c>
      <c r="E24" s="462">
        <v>6</v>
      </c>
      <c r="F24" s="7"/>
    </row>
    <row r="25" spans="1:8" ht="25.5" customHeight="1">
      <c r="A25" s="246" t="s">
        <v>158</v>
      </c>
      <c r="B25" s="247" t="s">
        <v>249</v>
      </c>
      <c r="C25" s="77">
        <v>1.7939814814814815E-3</v>
      </c>
      <c r="D25" s="460"/>
      <c r="E25" s="463"/>
      <c r="F25" s="7"/>
    </row>
    <row r="26" spans="1:8" ht="25.5" customHeight="1">
      <c r="A26" s="246" t="s">
        <v>159</v>
      </c>
      <c r="B26" s="247" t="s">
        <v>249</v>
      </c>
      <c r="C26" s="77">
        <v>2.4189814814814816E-3</v>
      </c>
      <c r="D26" s="461">
        <f>C24+C25+C26</f>
        <v>1.0011574074074074E-2</v>
      </c>
      <c r="E26" s="464"/>
      <c r="F26" s="7"/>
    </row>
    <row r="27" spans="1:8" ht="25.5" customHeight="1">
      <c r="A27" s="246" t="s">
        <v>182</v>
      </c>
      <c r="B27" s="247" t="s">
        <v>248</v>
      </c>
      <c r="C27" s="77">
        <v>1.6203703703703703E-3</v>
      </c>
      <c r="D27" s="459">
        <f>C27+C28+C29</f>
        <v>1.2361111111111111E-2</v>
      </c>
      <c r="E27" s="462">
        <v>7</v>
      </c>
      <c r="F27" s="7"/>
    </row>
    <row r="28" spans="1:8" ht="25.5" customHeight="1">
      <c r="A28" s="246" t="s">
        <v>183</v>
      </c>
      <c r="B28" s="247" t="s">
        <v>248</v>
      </c>
      <c r="C28" s="77">
        <v>5.4629629629629629E-3</v>
      </c>
      <c r="D28" s="460"/>
      <c r="E28" s="463"/>
      <c r="F28" s="7"/>
    </row>
    <row r="29" spans="1:8" ht="25.5" customHeight="1">
      <c r="A29" s="246" t="s">
        <v>184</v>
      </c>
      <c r="B29" s="247" t="s">
        <v>248</v>
      </c>
      <c r="C29" s="77">
        <v>5.2777777777777779E-3</v>
      </c>
      <c r="D29" s="461">
        <f>C27+C28+C29</f>
        <v>1.2361111111111111E-2</v>
      </c>
      <c r="E29" s="464"/>
      <c r="F29" s="7"/>
    </row>
    <row r="30" spans="1:8" ht="25.5" customHeight="1">
      <c r="A30" s="246" t="s">
        <v>107</v>
      </c>
      <c r="B30" s="247" t="s">
        <v>63</v>
      </c>
      <c r="C30" s="77">
        <v>3.1018518518518517E-3</v>
      </c>
      <c r="D30" s="459">
        <f>C30+C31+C32</f>
        <v>1.2650462962962962E-2</v>
      </c>
      <c r="E30" s="462">
        <v>8</v>
      </c>
    </row>
    <row r="31" spans="1:8" ht="25.5" customHeight="1">
      <c r="A31" s="246" t="s">
        <v>108</v>
      </c>
      <c r="B31" s="247" t="s">
        <v>63</v>
      </c>
      <c r="C31" s="77">
        <v>5.6481481481481478E-3</v>
      </c>
      <c r="D31" s="460"/>
      <c r="E31" s="463"/>
    </row>
    <row r="32" spans="1:8" ht="25.5" customHeight="1">
      <c r="A32" s="246" t="s">
        <v>109</v>
      </c>
      <c r="B32" s="247" t="s">
        <v>63</v>
      </c>
      <c r="C32" s="77">
        <v>3.9004629629629628E-3</v>
      </c>
      <c r="D32" s="461">
        <f>C30+C31+C32</f>
        <v>1.2650462962962962E-2</v>
      </c>
      <c r="E32" s="464"/>
    </row>
    <row r="33" spans="1:11" ht="25.5" customHeight="1">
      <c r="A33" s="246" t="s">
        <v>150</v>
      </c>
      <c r="B33" s="247" t="s">
        <v>66</v>
      </c>
      <c r="C33" s="77">
        <v>2.1759259259259258E-3</v>
      </c>
      <c r="D33" s="459">
        <f>C33+C34+C35</f>
        <v>1.2685185185185185E-2</v>
      </c>
      <c r="E33" s="462">
        <v>9</v>
      </c>
    </row>
    <row r="34" spans="1:11" ht="25.5" customHeight="1">
      <c r="A34" s="246" t="s">
        <v>151</v>
      </c>
      <c r="B34" s="247" t="s">
        <v>66</v>
      </c>
      <c r="C34" s="77">
        <v>4.9421296296296297E-3</v>
      </c>
      <c r="D34" s="460"/>
      <c r="E34" s="463"/>
    </row>
    <row r="35" spans="1:11" ht="25.5" customHeight="1">
      <c r="A35" s="246" t="s">
        <v>152</v>
      </c>
      <c r="B35" s="247" t="s">
        <v>66</v>
      </c>
      <c r="C35" s="77">
        <v>5.5671296296296293E-3</v>
      </c>
      <c r="D35" s="461">
        <f>C33+C34+C35</f>
        <v>1.2685185185185185E-2</v>
      </c>
      <c r="E35" s="464"/>
    </row>
    <row r="36" spans="1:11" ht="25.5" customHeight="1">
      <c r="A36" s="246" t="s">
        <v>211</v>
      </c>
      <c r="B36" s="247" t="s">
        <v>67</v>
      </c>
      <c r="C36" s="77">
        <v>3.8310185185185183E-3</v>
      </c>
      <c r="D36" s="459">
        <f>C36+C37+C38</f>
        <v>1.3414351851851851E-2</v>
      </c>
      <c r="E36" s="462">
        <v>10</v>
      </c>
    </row>
    <row r="37" spans="1:11" ht="25.5" customHeight="1">
      <c r="A37" s="246" t="s">
        <v>212</v>
      </c>
      <c r="B37" s="247" t="s">
        <v>67</v>
      </c>
      <c r="C37" s="77">
        <v>4.0277777777777777E-3</v>
      </c>
      <c r="D37" s="460"/>
      <c r="E37" s="463"/>
    </row>
    <row r="38" spans="1:11" ht="25.5" customHeight="1">
      <c r="A38" s="246" t="s">
        <v>213</v>
      </c>
      <c r="B38" s="247" t="s">
        <v>67</v>
      </c>
      <c r="C38" s="77">
        <v>5.5555555555555558E-3</v>
      </c>
      <c r="D38" s="461">
        <f>C36+C37+C38</f>
        <v>1.3414351851851851E-2</v>
      </c>
      <c r="E38" s="464"/>
    </row>
    <row r="39" spans="1:11" ht="25.5" customHeight="1">
      <c r="A39" s="246" t="s">
        <v>169</v>
      </c>
      <c r="B39" s="247" t="s">
        <v>68</v>
      </c>
      <c r="C39" s="77">
        <v>6.3773148148148148E-3</v>
      </c>
      <c r="D39" s="459">
        <f>C39+C40+C41</f>
        <v>1.6469907407407405E-2</v>
      </c>
      <c r="E39" s="462">
        <v>11</v>
      </c>
    </row>
    <row r="40" spans="1:11" ht="25.5" customHeight="1">
      <c r="A40" s="246" t="s">
        <v>170</v>
      </c>
      <c r="B40" s="247" t="s">
        <v>68</v>
      </c>
      <c r="C40" s="77">
        <v>5.5208333333333333E-3</v>
      </c>
      <c r="D40" s="460"/>
      <c r="E40" s="463"/>
    </row>
    <row r="41" spans="1:11" ht="25.5" customHeight="1">
      <c r="A41" s="246" t="s">
        <v>246</v>
      </c>
      <c r="B41" s="247" t="s">
        <v>68</v>
      </c>
      <c r="C41" s="77">
        <v>4.5717592592592589E-3</v>
      </c>
      <c r="D41" s="461">
        <f>C39+C40+C41</f>
        <v>1.6469907407407405E-2</v>
      </c>
      <c r="E41" s="464"/>
    </row>
    <row r="43" spans="1:11" ht="15.75">
      <c r="A43" s="50" t="s">
        <v>32</v>
      </c>
      <c r="B43" s="186" t="s">
        <v>49</v>
      </c>
      <c r="C43" s="7"/>
      <c r="D43" s="57"/>
      <c r="E43" s="58"/>
      <c r="F43" s="58"/>
      <c r="G43" s="58"/>
      <c r="H43" s="58"/>
      <c r="I43" s="23"/>
      <c r="J43" s="23"/>
      <c r="K43" s="23"/>
    </row>
    <row r="44" spans="1:11" ht="15">
      <c r="A44" s="235"/>
      <c r="B44" s="7"/>
      <c r="C44" s="133"/>
      <c r="D44" s="7"/>
      <c r="E44" s="7"/>
      <c r="F44" s="7"/>
      <c r="I44" s="7"/>
      <c r="J44" s="7"/>
      <c r="K44" s="7"/>
    </row>
    <row r="45" spans="1:11" ht="15.75">
      <c r="A45" s="416" t="s">
        <v>251</v>
      </c>
      <c r="B45" s="416"/>
      <c r="C45" s="416"/>
      <c r="D45" s="416"/>
      <c r="E45" s="416"/>
      <c r="F45" s="416"/>
      <c r="G45" s="416"/>
      <c r="H45" s="416"/>
      <c r="I45" s="416"/>
      <c r="J45" s="416"/>
      <c r="K45" s="416"/>
    </row>
  </sheetData>
  <autoFilter ref="A8:E8"/>
  <dataConsolidate/>
  <mergeCells count="32">
    <mergeCell ref="A45:K45"/>
    <mergeCell ref="F6:F7"/>
    <mergeCell ref="A1:E1"/>
    <mergeCell ref="B4:C4"/>
    <mergeCell ref="A6:A7"/>
    <mergeCell ref="B6:B7"/>
    <mergeCell ref="C6:C7"/>
    <mergeCell ref="D6:D7"/>
    <mergeCell ref="E6:E7"/>
    <mergeCell ref="C2:G2"/>
    <mergeCell ref="D36:D38"/>
    <mergeCell ref="D39:D41"/>
    <mergeCell ref="E12:E14"/>
    <mergeCell ref="E15:E17"/>
    <mergeCell ref="E18:E20"/>
    <mergeCell ref="E21:E23"/>
    <mergeCell ref="E39:E41"/>
    <mergeCell ref="D21:D23"/>
    <mergeCell ref="D24:D26"/>
    <mergeCell ref="D27:D29"/>
    <mergeCell ref="D30:D32"/>
    <mergeCell ref="D33:D35"/>
    <mergeCell ref="E24:E26"/>
    <mergeCell ref="E27:E29"/>
    <mergeCell ref="E30:E32"/>
    <mergeCell ref="E33:E35"/>
    <mergeCell ref="E36:E38"/>
    <mergeCell ref="D9:D11"/>
    <mergeCell ref="E9:E11"/>
    <mergeCell ref="D12:D14"/>
    <mergeCell ref="D15:D17"/>
    <mergeCell ref="D18:D20"/>
  </mergeCells>
  <conditionalFormatting sqref="H2:H15 G4:G15 G19:H42 G46:H65435">
    <cfRule type="cellIs" dxfId="9" priority="1" stopIfTrue="1" operator="equal">
      <formula>"лично"</formula>
    </cfRule>
    <cfRule type="cellIs" dxfId="8" priority="2" stopIfTrue="1" operator="equal">
      <formula>"в/к"</formula>
    </cfRule>
  </conditionalFormatting>
  <pageMargins left="0.7533333333333333" right="6.933333333333333E-2" top="0.112" bottom="0.20266666666666666" header="0.51181102362204722" footer="0.51181102362204722"/>
  <pageSetup paperSize="9" scale="64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итог</vt:lpstr>
      <vt:lpstr>1 ТПТ </vt:lpstr>
      <vt:lpstr>2ТПТ </vt:lpstr>
      <vt:lpstr>1 вода</vt:lpstr>
      <vt:lpstr>1 вода (к)</vt:lpstr>
      <vt:lpstr>2 вода </vt:lpstr>
      <vt:lpstr>2 вода (к) </vt:lpstr>
      <vt:lpstr>1 вело</vt:lpstr>
      <vt:lpstr>1 вело к </vt:lpstr>
      <vt:lpstr>2 вело </vt:lpstr>
      <vt:lpstr>2 вело к </vt:lpstr>
      <vt:lpstr>1 ориент</vt:lpstr>
      <vt:lpstr>2 ориент</vt:lpstr>
      <vt:lpstr>1 представление</vt:lpstr>
      <vt:lpstr>2 представление</vt:lpstr>
      <vt:lpstr>1 быт </vt:lpstr>
      <vt:lpstr>2 быт</vt:lpstr>
      <vt:lpstr>1 песня</vt:lpstr>
      <vt:lpstr>2 песня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2018-08-05T10:26:03Z</dcterms:modified>
</cp:coreProperties>
</file>